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N:\BHSC\BHC\Rates\BHE BHP\FERC\Common Use System\2024 CUS Filing (2025 Rate)\Files for Oasis\"/>
    </mc:Choice>
  </mc:AlternateContent>
  <xr:revisionPtr revIDLastSave="0" documentId="8_{DE5FF81D-24A0-4041-879D-C1504504E7EB}" xr6:coauthVersionLast="47" xr6:coauthVersionMax="47" xr10:uidLastSave="{00000000-0000-0000-0000-000000000000}"/>
  <bookViews>
    <workbookView xWindow="-28920" yWindow="1740" windowWidth="29040" windowHeight="15720" xr2:uid="{AF80B97E-16B1-46E1-9839-A5372A26839A}"/>
  </bookViews>
  <sheets>
    <sheet name="Comparison" sheetId="1" r:id="rId1"/>
    <sheet name="Balance Sheet - Jan - Dec _ 13M" sheetId="3"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I16" i="1"/>
  <c r="I6" i="1"/>
  <c r="E9" i="1"/>
  <c r="J6" i="1" l="1"/>
  <c r="K6" i="1" s="1"/>
  <c r="J19" i="1" l="1"/>
  <c r="K19" i="1" s="1"/>
  <c r="J16" i="1" l="1"/>
  <c r="K16" i="1" s="1"/>
  <c r="K23" i="1" s="1"/>
  <c r="F23" i="1"/>
  <c r="F13" i="1"/>
  <c r="E13" i="1"/>
  <c r="J18" i="1"/>
  <c r="K18" i="1" s="1"/>
  <c r="J11" i="1"/>
  <c r="K11" i="1" s="1"/>
  <c r="J10" i="1"/>
  <c r="K10" i="1" s="1"/>
  <c r="F41" i="1"/>
  <c r="E41" i="1"/>
  <c r="J40" i="1"/>
  <c r="J39" i="1"/>
  <c r="J38" i="1"/>
  <c r="F33" i="1"/>
  <c r="E32" i="1"/>
  <c r="J31" i="1"/>
  <c r="J30" i="1"/>
  <c r="J29" i="1"/>
  <c r="J28" i="1"/>
  <c r="J22" i="1"/>
  <c r="K22" i="1" s="1"/>
  <c r="B22" i="1"/>
  <c r="J21" i="1"/>
  <c r="K21" i="1" s="1"/>
  <c r="B21" i="1"/>
  <c r="J20" i="1"/>
  <c r="K20" i="1" s="1"/>
  <c r="B19" i="1"/>
  <c r="J17" i="1"/>
  <c r="K17" i="1" s="1"/>
  <c r="B16" i="1"/>
  <c r="J12" i="1"/>
  <c r="K12" i="1" s="1"/>
  <c r="J8" i="1"/>
  <c r="K8" i="1" s="1"/>
  <c r="J7" i="1"/>
  <c r="K7" i="1" s="1"/>
  <c r="E23" i="1" l="1"/>
  <c r="J9" i="1"/>
  <c r="K9" i="1" s="1"/>
  <c r="K13" i="1" s="1"/>
  <c r="J32" i="1"/>
  <c r="E33" i="1"/>
</calcChain>
</file>

<file path=xl/sharedStrings.xml><?xml version="1.0" encoding="utf-8"?>
<sst xmlns="http://schemas.openxmlformats.org/spreadsheetml/2006/main" count="432" uniqueCount="391">
  <si>
    <t>FF1 Reference</t>
  </si>
  <si>
    <t>Form No. 1</t>
  </si>
  <si>
    <t>Per Template</t>
  </si>
  <si>
    <t>Page, Line, Col.</t>
  </si>
  <si>
    <t>Per FF1 (or template reference)</t>
  </si>
  <si>
    <t>Horizon Point</t>
  </si>
  <si>
    <t>Less Right of Use Assets Accounts 108200</t>
  </si>
  <si>
    <t>Notes for Reconciling Items</t>
  </si>
  <si>
    <t>RATE BASE:</t>
  </si>
  <si>
    <t xml:space="preserve"> </t>
  </si>
  <si>
    <t>GROSS PLANT IN SERVICE</t>
  </si>
  <si>
    <t>(Note H)</t>
  </si>
  <si>
    <t xml:space="preserve">  Production</t>
  </si>
  <si>
    <t>205.46.g</t>
  </si>
  <si>
    <t xml:space="preserve">  Transmission</t>
  </si>
  <si>
    <t>207.58.g</t>
  </si>
  <si>
    <t xml:space="preserve">  Distribution</t>
  </si>
  <si>
    <t>207.75.g</t>
  </si>
  <si>
    <t xml:space="preserve">  General &amp; Intangible</t>
  </si>
  <si>
    <t>See Workpaper 4</t>
  </si>
  <si>
    <t>207.96.g - line 6</t>
  </si>
  <si>
    <t xml:space="preserve">  Allocated Plant</t>
  </si>
  <si>
    <t>See Workpaper 5</t>
  </si>
  <si>
    <t>201.13.e + 201.13.f</t>
  </si>
  <si>
    <t xml:space="preserve">  Communication System</t>
  </si>
  <si>
    <t>207.94.g</t>
  </si>
  <si>
    <t xml:space="preserve">  Common</t>
  </si>
  <si>
    <t>356.1</t>
  </si>
  <si>
    <t>TOTAL GROSS PLANT</t>
  </si>
  <si>
    <t>(sum lines 1 - 7)</t>
  </si>
  <si>
    <t>ACCUMULATED DEPRECIATION</t>
  </si>
  <si>
    <t>219.20-24.c</t>
  </si>
  <si>
    <t>219.25.c</t>
  </si>
  <si>
    <t>219.26.c</t>
  </si>
  <si>
    <t>219.28.c</t>
  </si>
  <si>
    <t xml:space="preserve">201.14.e + 201.14.f </t>
  </si>
  <si>
    <t>See Workpaper 9 (column c)</t>
  </si>
  <si>
    <t xml:space="preserve">TOTAL ACCUM. DEPRECIATION </t>
  </si>
  <si>
    <t>(sum lines 11 - 17)</t>
  </si>
  <si>
    <t xml:space="preserve">ADJUSTMENTS TO RATE BASE      </t>
  </si>
  <si>
    <t>(Notes A &amp; H)</t>
  </si>
  <si>
    <t xml:space="preserve">  Account No. 281 (enter negative)</t>
  </si>
  <si>
    <t>273.8.k</t>
  </si>
  <si>
    <t xml:space="preserve">  Account No. 282 (enter negative)</t>
  </si>
  <si>
    <t>275.2.k</t>
  </si>
  <si>
    <t>112-113.63.d,c</t>
  </si>
  <si>
    <t>See BHP WP12 ADIT tab in Supplemental Supporting Schedules column (d) rows 3 and 4</t>
  </si>
  <si>
    <t xml:space="preserve">  Account No. 283 (enter negative)</t>
  </si>
  <si>
    <t>277.9.k</t>
  </si>
  <si>
    <t xml:space="preserve">  Account No. 190 </t>
  </si>
  <si>
    <t>234.8.c</t>
  </si>
  <si>
    <t xml:space="preserve">  Account No. 255 (enter negative)</t>
  </si>
  <si>
    <t>267.8.h</t>
  </si>
  <si>
    <t xml:space="preserve">  FAS 109 Adjustment</t>
  </si>
  <si>
    <t>(232.1.f - 278.1.f - 278.3.f)*.35</t>
  </si>
  <si>
    <t>(232.1.f)*.21 + (278.2.f)</t>
  </si>
  <si>
    <t>For December 2021 True Up Figure Not Updated reconciling item, see BHP WP12 ADIT in Supplemental Supporting Schedules column (d) line 15. For Horizon Point reconciling item, see BHP WP12 ADIT tab in Supplemental Supporting Schedules column (d) row 13.  For Accum to FERC reconciling item, see BHP WP12 ADIT tab in Supplemental Supporting Schedules column (d) rows 13 and 14</t>
  </si>
  <si>
    <t>TOTAL ADJUSTMENTS</t>
  </si>
  <si>
    <t>(sum lines 31 - 36)</t>
  </si>
  <si>
    <t xml:space="preserve">LAND HELD FOR FUTURE USE </t>
  </si>
  <si>
    <t>214.x.d  (Notes B &amp; H)</t>
  </si>
  <si>
    <t>WORKING CAPITAL  (Notes C &amp; H)</t>
  </si>
  <si>
    <t xml:space="preserve">  Materials &amp; Supplies</t>
  </si>
  <si>
    <t>227.5.c</t>
  </si>
  <si>
    <t>227.8.c</t>
  </si>
  <si>
    <t xml:space="preserve">  Prepayments (Account 165)</t>
  </si>
  <si>
    <t>111.57.d</t>
  </si>
  <si>
    <t xml:space="preserve">TOTAL WORKING CAPITAL </t>
  </si>
  <si>
    <t>(sum lines 42 - 45)</t>
  </si>
  <si>
    <t xml:space="preserve">TRANSMISSION RATE BASE </t>
  </si>
  <si>
    <t>(sum lines 28, 37, 39, &amp; 46)</t>
  </si>
  <si>
    <t>Notes to Reconciling Items</t>
  </si>
  <si>
    <t>(1) Immaterial Variance Between Plant and Accumulated Depreciation accounts due to rounding and allocation of RWIP. Variances of PIS and Accum net to zero.</t>
  </si>
  <si>
    <t>Less ARO Assets Account 101304/108304</t>
  </si>
  <si>
    <t>See BHP WP10 Plant in Service tab in Supplemental Supporting Schedules column (d) row 13.</t>
  </si>
  <si>
    <t>NET UTILITY PLANT</t>
  </si>
  <si>
    <t>ACCUM DEPRECIATION</t>
  </si>
  <si>
    <t>119999 COMMON UTIL-ACC DEPR-ALLOC</t>
  </si>
  <si>
    <t>119998 UHC ACC DEPR CUR ALLOC</t>
  </si>
  <si>
    <t>119993 SC ACCUM DEPR ALLOC CCA</t>
  </si>
  <si>
    <t>115000 ACCUM AMORT ACQUISITION ADJ</t>
  </si>
  <si>
    <t>108999 GAAP TO FERC ACCUM DEPR</t>
  </si>
  <si>
    <t>108304 ACCUMULATED DEPR-LEGAL ARO</t>
  </si>
  <si>
    <t>108200 RIGHT OF USE ASSET AMORTIZATION</t>
  </si>
  <si>
    <t>108002 PLT IN SERV-ACCUM DEPR-REM COS</t>
  </si>
  <si>
    <t>108001 RETIREMENT WORK IN PROGRESS</t>
  </si>
  <si>
    <t>108000 PLT IN SERV-ACCUM DEPREC-ORIG</t>
  </si>
  <si>
    <t>TOTAL UTILITY PLANT</t>
  </si>
  <si>
    <t>CWIP Construction Work In Progress</t>
  </si>
  <si>
    <t>107000 CONSTRUCTION WORK IN-PROGRESS</t>
  </si>
  <si>
    <t>UTILITY PLANT</t>
  </si>
  <si>
    <t>118999 COMMON UTILITY PLANT ALLOC</t>
  </si>
  <si>
    <t>118993 SC UTILITY PLANT ALLOC CCA</t>
  </si>
  <si>
    <t>114005 PLANT ACQ ADJ - BHP</t>
  </si>
  <si>
    <t>106000 COMPLETE NOT CLASSIFIED IN CPR</t>
  </si>
  <si>
    <t>105000 PLANT HELD FOR FUTURE-USE</t>
  </si>
  <si>
    <t>101999 GAAP TO FERC PLANT</t>
  </si>
  <si>
    <t>101304 PLANT IN SERVICE ARO</t>
  </si>
  <si>
    <t>101110 RIGHT OF USE ASSET OPER LEASE</t>
  </si>
  <si>
    <t>101000 PLANT IN SERVICE</t>
  </si>
  <si>
    <t>UTILITY PLANT:</t>
  </si>
  <si>
    <t>ASSETS:</t>
  </si>
  <si>
    <t>2022</t>
  </si>
  <si>
    <t>H-T-D(Dec)</t>
  </si>
  <si>
    <t>H-T-D(Nov)</t>
  </si>
  <si>
    <t>H-T-D(Oct)</t>
  </si>
  <si>
    <t>H-T-D(Sep)</t>
  </si>
  <si>
    <t>H-T-D(Aug)</t>
  </si>
  <si>
    <t>H-T-D(Jul)</t>
  </si>
  <si>
    <t>H-T-D(Jun)</t>
  </si>
  <si>
    <t>H-T-D(May)</t>
  </si>
  <si>
    <t>H-T-D(Apr)</t>
  </si>
  <si>
    <t>H-T-D(Mar)</t>
  </si>
  <si>
    <t>H-T-D(Feb)</t>
  </si>
  <si>
    <t>H-T-D(Jan)</t>
  </si>
  <si>
    <t>Run For:  All Products, All Resource Codes, All Allocation Types</t>
  </si>
  <si>
    <t>Business Unit:  BLACK HILLS POWER INC</t>
  </si>
  <si>
    <t>Balance Sheet - by Month - FERC Reporting Acct Detail</t>
  </si>
  <si>
    <t>Per Balance Sheet tab</t>
  </si>
  <si>
    <t>Total Reconciliation to 2024 Projection</t>
  </si>
  <si>
    <t>December Balances in 2025 Projection</t>
  </si>
  <si>
    <t>Variance</t>
  </si>
  <si>
    <t>***FERC Footnotes</t>
  </si>
  <si>
    <t>Data from the PSGLFERC Essbase Cube</t>
  </si>
  <si>
    <t>Printed: Sep 23, 2024 02:13 PM</t>
  </si>
  <si>
    <t>Report: Balance Sheet - Jan - Dec &amp; 13Mth Avg  FERC Rpt Detail               Page: 1 of 1</t>
  </si>
  <si>
    <t>TOTAL LIABILITIES AND SHAREHOLDERS EQUITY:</t>
  </si>
  <si>
    <t>UNDIST YTD NET INCOME</t>
  </si>
  <si>
    <t>TOTAL DEFERRED CREDITS</t>
  </si>
  <si>
    <t>ACCUM DEF INC TAX OT ACCUM DEF INCOME TAX OTHER</t>
  </si>
  <si>
    <t>283302 Deferred Tax Liability - Flow through</t>
  </si>
  <si>
    <t>283301 Deferred Tax Liability - Exclude</t>
  </si>
  <si>
    <t>283300 Deferred Tax Liability - Include</t>
  </si>
  <si>
    <t>ACCUM DEF INC TAX PR ACCUM DEF INCOME TAXES PROPTY</t>
  </si>
  <si>
    <t>282998 GAAP TO FERC-DEFTAX-ACCEL DEPR</t>
  </si>
  <si>
    <t>282302 Deferred Tax Liability Property - Flow Through</t>
  </si>
  <si>
    <t>282301 Deferred Tax Liability Property - Exclude</t>
  </si>
  <si>
    <t>282300 Deferred Tax Liability Property - Include</t>
  </si>
  <si>
    <t>OTH REGULATORY LIAB OTHER REGULATORY LIABILITIES</t>
  </si>
  <si>
    <t>254385 REG LIAB LT RETIREE HC</t>
  </si>
  <si>
    <t>254200 REG LIABILITY LT PENSION INC TAX</t>
  </si>
  <si>
    <t>254015 REG LIAB FLOWBACK EXCESS DEFTX</t>
  </si>
  <si>
    <t>254010 REG LIAB POWER PLANT MAINT</t>
  </si>
  <si>
    <t>254998 SVC CO REG LIAB EXCESS DEFTX</t>
  </si>
  <si>
    <t>OTH DEFERRED CREDITS OTHER DEFERRED CREDITS</t>
  </si>
  <si>
    <t>253999 OTH DEF CR OTHER</t>
  </si>
  <si>
    <t>253360 DEFERRED RENT</t>
  </si>
  <si>
    <t>253015 OTH DEF CR UNEARNED REVENUE</t>
  </si>
  <si>
    <t>253002 CONTRACTOR RETAINAGE CURRENT</t>
  </si>
  <si>
    <t>253001 OTH DEF CR CONTRACTOR RETAINAG</t>
  </si>
  <si>
    <t>CUST ADV FOR CONSTR CUSTOMER ADVANCE CONSTRUCTION</t>
  </si>
  <si>
    <t>252001 CUST ADVANCE FOR CONST CURRENT</t>
  </si>
  <si>
    <t>252000 CUSTOMER ADVANCES FOR CONST</t>
  </si>
  <si>
    <t>DEFFERED CREDITS:</t>
  </si>
  <si>
    <t>TOTAL CURRENT &amp; ACCRUED LIAB</t>
  </si>
  <si>
    <t>OBLIG CAP LEASE CRNT OBLIG UNDER CAP LEASE CURRENT</t>
  </si>
  <si>
    <t>243000 OBLIG UNDER CAP LEASES CURRENT</t>
  </si>
  <si>
    <t>243100 OPERATING LEASE OBLIGATIION - ST</t>
  </si>
  <si>
    <t>MISC CRNT ACCD LIAB MISC CURRENT &amp; ACCRUED LIAB</t>
  </si>
  <si>
    <t>242999 ACCRUED OTHER</t>
  </si>
  <si>
    <t>242560 ACCRD LIAB ST NEG BAL RECLASS</t>
  </si>
  <si>
    <t>242500 ACCRUED LONG TERM LIABILITIES</t>
  </si>
  <si>
    <t>242046 ACCRUED EE REIMBURSED EXP</t>
  </si>
  <si>
    <t>242045 ACCRUED PAYROLL</t>
  </si>
  <si>
    <t>242041 ACCRUED INCENTIVE</t>
  </si>
  <si>
    <t>242028 ACCRD UNCL CHECKS/ESCHEATS</t>
  </si>
  <si>
    <t>242022 ACCRUED LEASES/RENTS</t>
  </si>
  <si>
    <t>242019 ACCRUED ENERGY AID ASSISTANCE</t>
  </si>
  <si>
    <t>242014 ACCRUED BONUS OTHER</t>
  </si>
  <si>
    <t>242013 ACCRUED BENEFITS 401K</t>
  </si>
  <si>
    <t>242010 ACCRUED PEP ST</t>
  </si>
  <si>
    <t>242009 ACCRUED BENEFITS RETIREE HC CURRENT</t>
  </si>
  <si>
    <t>242008 ACCRUED SERP OBLIG CURRENT</t>
  </si>
  <si>
    <t>242003 ACCRUED BENEFITS COMP ABSENCES</t>
  </si>
  <si>
    <t>242998 CIS+ CUSTOMER ACCTS W CR BAL</t>
  </si>
  <si>
    <t>TAX COLLECTED PAY TAX COLLECTIONS PAYABLE</t>
  </si>
  <si>
    <t>241010 CITY WITHHOLDING TAXES PAYABLE</t>
  </si>
  <si>
    <t>241006 STATE WITHHOLDING TAXES PAYABL</t>
  </si>
  <si>
    <t>241004 STATE SALES AND USE TAX</t>
  </si>
  <si>
    <t>241003 TAX COLLECTION PAY EXCISE</t>
  </si>
  <si>
    <t>241002 TAX COLLECTION PAY CITY FRANCH</t>
  </si>
  <si>
    <t>241001 FEDERAL WITHHOLDING TAXES PAYB</t>
  </si>
  <si>
    <t>241000 FICA WITHHOLDING TAXES PAYABLE</t>
  </si>
  <si>
    <t>INTEREST ACCRUED</t>
  </si>
  <si>
    <t>237002 ACCRUED INT CUSTOMER DEPO</t>
  </si>
  <si>
    <t>237000 ACCRUED INT LONG TERM DEB</t>
  </si>
  <si>
    <t>TAXES ACCRUED</t>
  </si>
  <si>
    <t>236012 ACCRUED SUTA TAX</t>
  </si>
  <si>
    <t>236011 ACCRUED FUTA TAX</t>
  </si>
  <si>
    <t>236010 ACCRUED FICA TAX EMPLOYER</t>
  </si>
  <si>
    <t>236004 ACCRUED PROPERTY TAXES</t>
  </si>
  <si>
    <t>236003 ACCRUED TAXES SALES/USE</t>
  </si>
  <si>
    <t>236000 ACCRUED INCOME TAXES FEDERAL</t>
  </si>
  <si>
    <t>CUSTOMER DEPOSITS</t>
  </si>
  <si>
    <t>235050 TRANSMISSION DEPOSITS</t>
  </si>
  <si>
    <t>235000 CUSTOMER DEPOSITS-</t>
  </si>
  <si>
    <t>ACCT PAY INTER CO ACCOUNTS PAYABLE INTER COMPANY</t>
  </si>
  <si>
    <t>234222 CIS+ ACCOUNT BALANCE TRANSFERS</t>
  </si>
  <si>
    <t>234005 I/C AP - DEFERRED CREDIT</t>
  </si>
  <si>
    <t>234000 I/C ACCOUNTS PAYABLE</t>
  </si>
  <si>
    <t>NOTE PAY INTER CO NOTES PAYABLE INTER COMPANY</t>
  </si>
  <si>
    <t>233153 I/C INTEREST PAYABLE AFFILIATE</t>
  </si>
  <si>
    <t>233100 I/C INTEREST PAYABLE TO UMP</t>
  </si>
  <si>
    <t>233053 I/C NOTES PAYABLE AFFILIATE</t>
  </si>
  <si>
    <t>233000 I/C NOTES PAYABLE TO UMP</t>
  </si>
  <si>
    <t>ACCTS PAYABLE ACCOUNTS PAYABLE</t>
  </si>
  <si>
    <t>232060 A/P WORKING FUND</t>
  </si>
  <si>
    <t>232050 A/P TRANSMISSION</t>
  </si>
  <si>
    <t>232044 A/P WH LONG TERM CARE INSURANC</t>
  </si>
  <si>
    <t>232037 A/P GENERAL</t>
  </si>
  <si>
    <t>232026 A/P CUSTOMER CARE</t>
  </si>
  <si>
    <t>232024 A/P EMPLOYEE WH OTHER</t>
  </si>
  <si>
    <t>232023 A/P WH LIFE INSURANCE</t>
  </si>
  <si>
    <t>232022 A/P WH GARNISHMENTS</t>
  </si>
  <si>
    <t>232021 A/P WH EMPL DONATIONS</t>
  </si>
  <si>
    <t>232019 A/P WH UNION DUES</t>
  </si>
  <si>
    <t>232017 A/P WH PAC</t>
  </si>
  <si>
    <t>232016 A/P WH HEALTH INSURANCE</t>
  </si>
  <si>
    <t>232014 A/P WH FLEX 125 DEPENDENT</t>
  </si>
  <si>
    <t>232009 A/P MANUAL</t>
  </si>
  <si>
    <t>232006 A/P GAS PURCHASES ESTIMATED</t>
  </si>
  <si>
    <t>232005 A/P PO ACCRUAL</t>
  </si>
  <si>
    <t>232004 A/P POWER PURCHASES GENERAL 1</t>
  </si>
  <si>
    <t>232001 A/P INVENTORY ACCRUAL</t>
  </si>
  <si>
    <t>232000 AP PEOPLESOFT SUBLEDGER</t>
  </si>
  <si>
    <t>CURRENT AND ACCRUED LIABILITIES:</t>
  </si>
  <si>
    <t>TTL OTR NONCRNT LIAB TTL OTHER NONCRNT LIABILITIES</t>
  </si>
  <si>
    <t>ASSET RETIRE OBLIG ASSET RETIREMENT OBLIGATIONS</t>
  </si>
  <si>
    <t>230304 ACCUM RESV OBLIGATION ARO</t>
  </si>
  <si>
    <t>ACCUM PROV PEN &amp; BEN ACCUM PROV PENSIONS &amp; BENFITS</t>
  </si>
  <si>
    <t>228306 ACCR NQDC - CHOST</t>
  </si>
  <si>
    <t>228304 ACCR NQ PENSION - SERP</t>
  </si>
  <si>
    <t>228303 ACCR NQ PENSION - PEP</t>
  </si>
  <si>
    <t>228302 BENEFITS ACCRUAL PENSION</t>
  </si>
  <si>
    <t>228300 BENEFITS ACCRUAL RETIREE HEALTH CARE</t>
  </si>
  <si>
    <t>ACCUM PROV INJRY DAM ACCUM PROV INJURIES &amp; DAMAGES</t>
  </si>
  <si>
    <t>228204 RESERVE MEDICAL</t>
  </si>
  <si>
    <t>228202 RESERVE WORKERS' COMPENSATION</t>
  </si>
  <si>
    <t>228200 RESERVE GENERAL LIABILITY</t>
  </si>
  <si>
    <t>OBLIG UNDR CAP LEASE OBLIGATION UNDER CAPITAL LEASE</t>
  </si>
  <si>
    <t>227100 OPERATING LEASE OBLIGATIONS</t>
  </si>
  <si>
    <t>OTHER NON-CURRENT LIABILITIES:</t>
  </si>
  <si>
    <t>TOTAL LONG TERM DEBT</t>
  </si>
  <si>
    <t>UNAMAORT DISC ON LTD UNAMORT DISCOUNT ON LT DEBT</t>
  </si>
  <si>
    <t>226101 AMORTIZATION OF DISCOUNTS</t>
  </si>
  <si>
    <t>226100 DISCOUNT ON BONDS</t>
  </si>
  <si>
    <t>BONDS</t>
  </si>
  <si>
    <t>221000 LONG TERM DEBT</t>
  </si>
  <si>
    <t>LONG-TERM DEBT:</t>
  </si>
  <si>
    <t>TOTAL PROPRIETARY CAPITAL</t>
  </si>
  <si>
    <t>ACCUM OTR COMP INC ACCUM OTH COMPREHENSIVE INCOME</t>
  </si>
  <si>
    <t>219019 AOCI PEP DEFERRED TAX BENEFIT</t>
  </si>
  <si>
    <t>219018 AOCI DERIVATIVES LONG TERM</t>
  </si>
  <si>
    <t>219016 AOCI DERIVATIVES TAX BENEFIT</t>
  </si>
  <si>
    <t>219014 AOCI SERP DEFERRED TAX BENEFIT</t>
  </si>
  <si>
    <t>219011 AOCI SERP</t>
  </si>
  <si>
    <t>219009 AOCI DERIVATIVES SHORT TERM</t>
  </si>
  <si>
    <t>219007 AOCI PEP PLAN</t>
  </si>
  <si>
    <t>RETAINED EARNINGS</t>
  </si>
  <si>
    <t>216999 GAAP TO FERC RETAINED EARNINGS</t>
  </si>
  <si>
    <t>216020 CUM EFFECT ACCOUNTING ADJ</t>
  </si>
  <si>
    <t>216015 COMMON STOCK DIVIDENDS</t>
  </si>
  <si>
    <t>216000 RETAINED EARNINGS GENERAL</t>
  </si>
  <si>
    <t>CAPL STOCK EXPENSE CAPITAL STOCK EXPENSE</t>
  </si>
  <si>
    <t>214000 CAPITAL STOCK EXPENSE COMMON</t>
  </si>
  <si>
    <t>PREM CAPITAL STOCK PREMIUM CAPITAL STOCK</t>
  </si>
  <si>
    <t>207000 PREMIUM ON CAPITAL-STOCK</t>
  </si>
  <si>
    <t>COMMON STOCK ISSUED</t>
  </si>
  <si>
    <t>201001 COMMONSTOCK</t>
  </si>
  <si>
    <t>PROPRIETARY CAPITAL:</t>
  </si>
  <si>
    <t>LIABILITIES AND SHAREHOLDERS EQUITY:</t>
  </si>
  <si>
    <t>TOTAL ASSETS</t>
  </si>
  <si>
    <t>TOTAL_SUSPENSE_ACCTS TOTAL SUSPENSE ACCOUNTS</t>
  </si>
  <si>
    <t>3 PAYROLL EXCEPTION DEFAULT</t>
  </si>
  <si>
    <t>1 SUSPENSE ACCOUNT</t>
  </si>
  <si>
    <t>DEFERRED DEBITS</t>
  </si>
  <si>
    <t>ACCUM DEF INC TAXES ACCUM DEFERRED INCOME TAXES</t>
  </si>
  <si>
    <t>190998 DEF TAX ASSET LT ST FERC</t>
  </si>
  <si>
    <t>190301 Deferred Tax Asset - Exclude</t>
  </si>
  <si>
    <t>190300 Deferred Tax Asset - Include</t>
  </si>
  <si>
    <t>UNAMORT LOSS REACQ UNAMORT LOSS REACQUIRED DEBT</t>
  </si>
  <si>
    <t>189000 UNAMORT LOSS ON REACQ DEBT</t>
  </si>
  <si>
    <t>MISC DEFERRED DEBITS</t>
  </si>
  <si>
    <t>186998 DEFERRED ASSETS - OTHER</t>
  </si>
  <si>
    <t>186001 MISC DEFERRED DEBITS-IN PROCES</t>
  </si>
  <si>
    <t>186996 DEFERRED_RENT</t>
  </si>
  <si>
    <t>CLEARING ACCOUNTS</t>
  </si>
  <si>
    <t>184999 OTHER CLEARING</t>
  </si>
  <si>
    <t>184045 LEASE CLEARING</t>
  </si>
  <si>
    <t>184040 CIS+ TRANSACTION CLEARING</t>
  </si>
  <si>
    <t>184025 BHBE TRANSMISSION CUS</t>
  </si>
  <si>
    <t>184015 CIS ENERGY ASSISTANCE</t>
  </si>
  <si>
    <t>184004 Field Eng Clearing Transmission</t>
  </si>
  <si>
    <t>184003 FIELD ENGINEERING CLEARING</t>
  </si>
  <si>
    <t>184001 ADMIN &amp; GENERAL CLEARING</t>
  </si>
  <si>
    <t>184000 FLEET/TRANSPORTATION CLEARING</t>
  </si>
  <si>
    <t>PRELIM SURV &amp; INVEST PRELIM SURVEY &amp; INVESTIGATION</t>
  </si>
  <si>
    <t>183200 PRELIM SURVEY CHARGES GENERAL</t>
  </si>
  <si>
    <t>OTHER REG ASSETS OTHER REGULATORY ASSETS</t>
  </si>
  <si>
    <t>182399 REG ASSET - ECALT</t>
  </si>
  <si>
    <t>182395 REG ASSET UNIT OF PROPERTY LT</t>
  </si>
  <si>
    <t>182390 REG ASSET AFUDC</t>
  </si>
  <si>
    <t>182385 REG ASSETS LT RETIREE HC INC TAX</t>
  </si>
  <si>
    <t>182361 REG ASSET ST RECLASS</t>
  </si>
  <si>
    <t>182333 REG ASSET ENERGY EFFICIENCY ST</t>
  </si>
  <si>
    <t>182330 REG ASST TCA ACTUAL BALANCE</t>
  </si>
  <si>
    <t>182325 REG ASST TCA MONTHLY ACCRUAL</t>
  </si>
  <si>
    <t>182322 REG ASST PCA MONTHLY ACCRUAL</t>
  </si>
  <si>
    <t>182320 REG ASST PCA ACTUAL BALANCE</t>
  </si>
  <si>
    <t>182319 RENEWABLE ENERGY STANDARD ADJUSTMENT</t>
  </si>
  <si>
    <t>182316 REG ASSET PENSION</t>
  </si>
  <si>
    <t>182300 REG ASSET OTHER</t>
  </si>
  <si>
    <t>182342 REG ASSET ECA 2021 STORM</t>
  </si>
  <si>
    <t>UNAMORT DEBT EXP UNAMORTIZED DEBT EXPENSE</t>
  </si>
  <si>
    <t>181000 UNAMORTIZED DEBT EXP</t>
  </si>
  <si>
    <t>DEFFERRED DEBITS:</t>
  </si>
  <si>
    <t>TTL CURRENT &amp; ACCRUED ASSETS</t>
  </si>
  <si>
    <t>MISC CRNT ACCD ASSTS MISC CURRENT &amp; ACCURED ASSETS</t>
  </si>
  <si>
    <t>174000 EXCHANGE GAS RECEIVABLE</t>
  </si>
  <si>
    <t>ACCD UTILITY REVENUE ACCRUED UTILITY REVENUES</t>
  </si>
  <si>
    <t>173000 ACCRUED UNBILLED REVENUES</t>
  </si>
  <si>
    <t>PREPAYMENTS</t>
  </si>
  <si>
    <t>165051 I/C PREPAID COAL</t>
  </si>
  <si>
    <t>165020 PREPAID DUES AND SUBSCRIPTIONS</t>
  </si>
  <si>
    <t>165012 PREPAID OTHR</t>
  </si>
  <si>
    <t>165007 PREPAID FEDERAL TAXES</t>
  </si>
  <si>
    <t>165004 PREPAID MAINTENANCE</t>
  </si>
  <si>
    <t>165002 PREPAID INSURANCE</t>
  </si>
  <si>
    <t>STORES EXP UNDIST STORES EXPENSE UNDISTRIBUTED</t>
  </si>
  <si>
    <t>163000 STORES EXPENSE UNDISTRIBUTED-</t>
  </si>
  <si>
    <t>MERCHANDISE</t>
  </si>
  <si>
    <t>155000 MERCHANDISE-</t>
  </si>
  <si>
    <t>PLANT MATERIAL &amp; OP PLANT MATERIALS &amp; OP SUPPLIES</t>
  </si>
  <si>
    <t>154007 INVENTORY-TRANSFERS IN TRANSIT</t>
  </si>
  <si>
    <t>154005 AC/DC TIE - BASIN SHARE</t>
  </si>
  <si>
    <t>154003 INVENTORY MANUAL</t>
  </si>
  <si>
    <t>154000 MATERIALS AND SUPPLIES GENERAL</t>
  </si>
  <si>
    <t>FUEL STOCK EXP UNDST FUEL STOCK EXPENSE UNDIST</t>
  </si>
  <si>
    <t>152006 FUEL STOCK EXP UNDISTRIB-NATRL</t>
  </si>
  <si>
    <t>FUEL STOCKS FUEL STOCK</t>
  </si>
  <si>
    <t>151008 FUEL STOCK-DIESEL</t>
  </si>
  <si>
    <t>151006 FUEL STOCK-NATURAL GAS</t>
  </si>
  <si>
    <t>151001 FUEL STOCK-COAL OTHER</t>
  </si>
  <si>
    <t>151000 NATURAL GAS FUEL STOCK</t>
  </si>
  <si>
    <t>ACCTS REC INTER CO ACCTS RECEIVABLE INTER COMPANY</t>
  </si>
  <si>
    <t>146000 I/C ACCOUNTS RECEIVABLE</t>
  </si>
  <si>
    <t>NOTES REC  INTER CO NOTES RECEIVABLE INTER COMPANY</t>
  </si>
  <si>
    <t>145100 I/C INTEREST REC FROM UMP</t>
  </si>
  <si>
    <t>145000 I/C NOTES RECEIVABLE FROM UMP</t>
  </si>
  <si>
    <t>ACCUM PROV-UNCOLL ACCUM PROV FOR UNCOLLECTIBLE</t>
  </si>
  <si>
    <t>144000 ACCUM PROV FOR UNCOLL ACCTS</t>
  </si>
  <si>
    <t>OTHER ACCTS RECVBL OTHER ACCOUNTS RECEIVABLE</t>
  </si>
  <si>
    <t>143999 A/R OTHER TRADE RECEIVABLES</t>
  </si>
  <si>
    <t>143899 A/R THIRD PARTY BILLING</t>
  </si>
  <si>
    <t>143100 A/R PEOPLESOFT SUBLEDGER</t>
  </si>
  <si>
    <t>143060 A/R SHORT TERM NEG BAL RECLASS</t>
  </si>
  <si>
    <t>143012 A/R OTHER EMPLOYEE LOANS</t>
  </si>
  <si>
    <t>143008 A/R DAMAGE CLAIMS</t>
  </si>
  <si>
    <t>143005 A/R ACCRUALS</t>
  </si>
  <si>
    <t>143003 A/R CONTRIB IN AID OF CONSTRUC</t>
  </si>
  <si>
    <t>143000 A/R MISCELLANEOUS</t>
  </si>
  <si>
    <t>CUST ACCT RECEIVABLE CUSTOMER ACCOUNTS RECEIVABLE</t>
  </si>
  <si>
    <t>142210 CUST A/R WYGEN 3 MDU</t>
  </si>
  <si>
    <t>142200 CUSTR A/R MANUAL OFF SYS SALES</t>
  </si>
  <si>
    <t>142009 TRANSMISSION STUDY AR</t>
  </si>
  <si>
    <t>142006 CUSTOMER A/R INSTALL</t>
  </si>
  <si>
    <t>142002 CUSTOMER A/R MERC</t>
  </si>
  <si>
    <t>142000 CUSTOMER ACCTS RECEIVABLE CIS</t>
  </si>
  <si>
    <t>CASH ACCOUNTS</t>
  </si>
  <si>
    <t>131234 WELLS FARGO COLLECTION AGENCY</t>
  </si>
  <si>
    <t>131233 WELLS FARGO EFT/CHECKLINE</t>
  </si>
  <si>
    <t>131232 WELLS FARGO OTHER MANUAL</t>
  </si>
  <si>
    <t>131230 WESTERN UNION</t>
  </si>
  <si>
    <t>131221 WELLS FARGO PMT SVCS</t>
  </si>
  <si>
    <t>131154 WF BHE RM</t>
  </si>
  <si>
    <t>131153 LOCKBOX UNION BANK MUFG</t>
  </si>
  <si>
    <t>131150 WELLS FARGO UTIL DEPOSITORY</t>
  </si>
  <si>
    <t>131149 WELLS FARGO OPER CASH - DISBUR</t>
  </si>
  <si>
    <t>131148 WELLS FARGO OPER CASH</t>
  </si>
  <si>
    <t>CURRENT AND ACCRUED ASSETS:</t>
  </si>
  <si>
    <t>TTL  OTH PROPERTY &amp; INVESTMENT</t>
  </si>
  <si>
    <t>OTH SPECIAL FUNDS OTHER SPECIAL FUNDS</t>
  </si>
  <si>
    <t>128002 PEP INSURANCE CSV</t>
  </si>
  <si>
    <t>OTH INVESTMENTS OTHER INVESTMENTS</t>
  </si>
  <si>
    <t>124000 OTHER INVESTMENTS-</t>
  </si>
  <si>
    <t>OTHER PROPERY AND INVESTMENTS:</t>
  </si>
  <si>
    <t>2023</t>
  </si>
  <si>
    <t>2023 (Jan - Dec) 13 Mth Avg  Scenario</t>
  </si>
  <si>
    <t>See BHP WP13 Accumulated Reserve tab in Supplemental Supporting Schedules column N row 25</t>
  </si>
  <si>
    <t xml:space="preserve">For Horizon Point reconciling item, see BHP WP9 Accum Depr tab in Supplemental Supporting Schedules column (d) row 13.  For Right of Use Assets reconciling item, see Balance Sheet tab. </t>
  </si>
  <si>
    <t>See BHP WP13 Accumulated Reserve tab in Supplemental Supporting Schedules column N row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</si>
</sst>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font>
      <sz val="11"/>
      <color theme="1"/>
      <name val="Calibri"/>
      <family val="2"/>
      <scheme val="minor"/>
    </font>
    <font>
      <sz val="11"/>
      <color theme="1"/>
      <name val="Calibri"/>
      <family val="2"/>
      <scheme val="minor"/>
    </font>
    <font>
      <sz val="12"/>
      <name val="Arial"/>
      <family val="2"/>
    </font>
    <font>
      <b/>
      <sz val="12"/>
      <name val="Arial"/>
      <family val="2"/>
    </font>
    <font>
      <sz val="12"/>
      <name val="Arial MT"/>
    </font>
    <font>
      <b/>
      <sz val="12"/>
      <name val="Arial MT"/>
    </font>
    <font>
      <sz val="11"/>
      <color theme="1"/>
      <name val="Calibri"/>
      <family val="2"/>
    </font>
    <font>
      <i/>
      <sz val="12"/>
      <color rgb="FFFF0000"/>
      <name val="Arial"/>
      <family val="2"/>
    </font>
    <font>
      <sz val="11"/>
      <color theme="1"/>
      <name val="Calibri"/>
    </font>
    <font>
      <sz val="7.8"/>
      <color theme="1"/>
      <name val="Comic Sans MS"/>
    </font>
    <font>
      <b/>
      <u/>
      <sz val="8"/>
      <color theme="1"/>
      <name val="Microsoft Sans Serif"/>
    </font>
    <font>
      <b/>
      <sz val="8"/>
      <color theme="1"/>
      <name val="Microsoft Sans Serif"/>
    </font>
    <font>
      <sz val="8"/>
      <color theme="1"/>
      <name val="Microsoft Sans Serif"/>
    </font>
    <font>
      <sz val="8"/>
      <color rgb="FFFF0000"/>
      <name val="Microsoft Sans Serif"/>
    </font>
    <font>
      <b/>
      <u/>
      <sz val="8"/>
      <color rgb="FFFF0000"/>
      <name val="Microsoft Sans Serif"/>
    </font>
    <font>
      <b/>
      <u/>
      <sz val="10"/>
      <color theme="1"/>
      <name val="Microsoft Sans Serif"/>
    </font>
    <font>
      <sz val="5.8"/>
      <color theme="1"/>
      <name val="Tahoma"/>
    </font>
    <font>
      <sz val="13.8"/>
      <color theme="1"/>
      <name val="Tahoma"/>
    </font>
    <font>
      <sz val="13.8"/>
      <color theme="1"/>
      <name val="Microsoft Sans Serif"/>
    </font>
  </fonts>
  <fills count="5">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FF"/>
      </patternFill>
    </fill>
  </fills>
  <borders count="7">
    <border>
      <left/>
      <right/>
      <top/>
      <bottom/>
      <diagonal/>
    </border>
    <border>
      <left/>
      <right/>
      <top/>
      <bottom style="medium">
        <color indexed="64"/>
      </bottom>
      <diagonal/>
    </border>
    <border>
      <left/>
      <right/>
      <top/>
      <bottom style="thin">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5">
    <xf numFmtId="0" fontId="0" fillId="0" borderId="0"/>
    <xf numFmtId="43" fontId="1" fillId="0" borderId="0" applyFont="0" applyFill="0" applyBorder="0" applyAlignment="0" applyProtection="0"/>
    <xf numFmtId="0" fontId="6" fillId="0" borderId="0"/>
    <xf numFmtId="43" fontId="6" fillId="0" borderId="0" applyFont="0" applyFill="0" applyBorder="0" applyAlignment="0" applyProtection="0"/>
    <xf numFmtId="0" fontId="8" fillId="0" borderId="0"/>
  </cellStyleXfs>
  <cellXfs count="66">
    <xf numFmtId="0" fontId="0" fillId="0" borderId="0" xfId="0"/>
    <xf numFmtId="0" fontId="2" fillId="0" borderId="0" xfId="0" applyFont="1"/>
    <xf numFmtId="3" fontId="3" fillId="0" borderId="0" xfId="0" applyNumberFormat="1" applyFont="1" applyAlignment="1">
      <alignment horizontal="center"/>
    </xf>
    <xf numFmtId="0" fontId="4" fillId="0" borderId="0" xfId="0" applyFont="1"/>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pplyProtection="1">
      <alignment horizontal="center" wrapText="1"/>
      <protection locked="0"/>
    </xf>
    <xf numFmtId="3" fontId="3" fillId="0" borderId="0" xfId="0" applyNumberFormat="1" applyFont="1" applyAlignment="1">
      <alignment horizontal="center" wrapText="1"/>
    </xf>
    <xf numFmtId="0" fontId="5" fillId="0" borderId="0" xfId="0" applyFont="1" applyAlignment="1">
      <alignment horizontal="center" wrapText="1"/>
    </xf>
    <xf numFmtId="0" fontId="3" fillId="0" borderId="0" xfId="0" applyFont="1"/>
    <xf numFmtId="3" fontId="2" fillId="0" borderId="0" xfId="0" applyNumberFormat="1" applyFont="1"/>
    <xf numFmtId="164" fontId="2" fillId="0" borderId="0" xfId="1" applyNumberFormat="1" applyFont="1" applyFill="1"/>
    <xf numFmtId="164" fontId="2" fillId="0" borderId="0" xfId="1" applyNumberFormat="1" applyFont="1" applyFill="1" applyAlignment="1"/>
    <xf numFmtId="3" fontId="2" fillId="0" borderId="1" xfId="0" applyNumberFormat="1" applyFont="1" applyBorder="1"/>
    <xf numFmtId="0" fontId="2" fillId="0" borderId="0" xfId="0" applyFont="1" applyProtection="1">
      <protection locked="0"/>
    </xf>
    <xf numFmtId="164" fontId="0" fillId="0" borderId="0" xfId="1" applyNumberFormat="1" applyFont="1"/>
    <xf numFmtId="0" fontId="2" fillId="3" borderId="0" xfId="0" applyFont="1" applyFill="1"/>
    <xf numFmtId="0" fontId="2" fillId="3" borderId="0" xfId="0" applyFont="1" applyFill="1" applyProtection="1">
      <protection locked="0"/>
    </xf>
    <xf numFmtId="3" fontId="2" fillId="3" borderId="0" xfId="0" applyNumberFormat="1" applyFont="1" applyFill="1"/>
    <xf numFmtId="164" fontId="2" fillId="3" borderId="0" xfId="1" applyNumberFormat="1" applyFont="1" applyFill="1"/>
    <xf numFmtId="164" fontId="0" fillId="3" borderId="0" xfId="1" applyNumberFormat="1" applyFont="1" applyFill="1"/>
    <xf numFmtId="164" fontId="2" fillId="3" borderId="0" xfId="1" applyNumberFormat="1" applyFont="1" applyFill="1" applyAlignment="1"/>
    <xf numFmtId="0" fontId="4" fillId="3" borderId="0" xfId="0" applyFont="1" applyFill="1"/>
    <xf numFmtId="0" fontId="0" fillId="3" borderId="0" xfId="0" applyFill="1"/>
    <xf numFmtId="164" fontId="2" fillId="3" borderId="1" xfId="1" applyNumberFormat="1" applyFont="1" applyFill="1" applyBorder="1" applyAlignment="1"/>
    <xf numFmtId="164" fontId="4" fillId="3" borderId="0" xfId="1" applyNumberFormat="1" applyFont="1" applyFill="1"/>
    <xf numFmtId="164" fontId="2" fillId="3" borderId="0" xfId="1" applyNumberFormat="1" applyFont="1" applyFill="1" applyBorder="1" applyAlignment="1"/>
    <xf numFmtId="3" fontId="2" fillId="3" borderId="2" xfId="0" applyNumberFormat="1" applyFont="1" applyFill="1" applyBorder="1"/>
    <xf numFmtId="164" fontId="2" fillId="3" borderId="2" xfId="1" applyNumberFormat="1" applyFont="1" applyFill="1" applyBorder="1" applyAlignment="1"/>
    <xf numFmtId="0" fontId="4" fillId="3" borderId="0" xfId="0" quotePrefix="1" applyFont="1" applyFill="1"/>
    <xf numFmtId="164" fontId="4" fillId="0" borderId="0" xfId="1" applyNumberFormat="1" applyFont="1" applyFill="1"/>
    <xf numFmtId="164" fontId="0" fillId="0" borderId="0" xfId="1" applyNumberFormat="1" applyFont="1" applyFill="1"/>
    <xf numFmtId="164" fontId="2" fillId="0" borderId="0" xfId="1" applyNumberFormat="1" applyFont="1"/>
    <xf numFmtId="164" fontId="2" fillId="0" borderId="1" xfId="1" applyNumberFormat="1" applyFont="1" applyFill="1" applyBorder="1" applyAlignment="1"/>
    <xf numFmtId="3" fontId="7" fillId="0" borderId="0" xfId="0" applyNumberFormat="1" applyFont="1"/>
    <xf numFmtId="0" fontId="8" fillId="0" borderId="0" xfId="4"/>
    <xf numFmtId="0" fontId="8" fillId="4" borderId="0" xfId="4" applyFill="1" applyAlignment="1">
      <alignment horizontal="right" wrapText="1"/>
    </xf>
    <xf numFmtId="0" fontId="8" fillId="4" borderId="3" xfId="4" applyFill="1" applyBorder="1" applyAlignment="1">
      <alignment horizontal="center" wrapText="1"/>
    </xf>
    <xf numFmtId="0" fontId="8" fillId="4" borderId="3" xfId="4" applyFill="1" applyBorder="1" applyAlignment="1">
      <alignment horizontal="right" wrapText="1"/>
    </xf>
    <xf numFmtId="37" fontId="10" fillId="4" borderId="3" xfId="4" applyNumberFormat="1" applyFont="1" applyFill="1" applyBorder="1" applyAlignment="1">
      <alignment horizontal="right" wrapText="1"/>
    </xf>
    <xf numFmtId="0" fontId="11" fillId="4" borderId="3" xfId="4" applyFont="1" applyFill="1" applyBorder="1" applyAlignment="1">
      <alignment horizontal="right" wrapText="1"/>
    </xf>
    <xf numFmtId="37" fontId="12" fillId="4" borderId="3" xfId="4" applyNumberFormat="1" applyFont="1" applyFill="1" applyBorder="1" applyAlignment="1">
      <alignment horizontal="right" wrapText="1"/>
    </xf>
    <xf numFmtId="0" fontId="11" fillId="4" borderId="3" xfId="4" applyFont="1" applyFill="1" applyBorder="1" applyAlignment="1">
      <alignment horizontal="left" wrapText="1"/>
    </xf>
    <xf numFmtId="0" fontId="12" fillId="4" borderId="3" xfId="4" applyFont="1" applyFill="1" applyBorder="1" applyAlignment="1">
      <alignment horizontal="left" wrapText="1"/>
    </xf>
    <xf numFmtId="0" fontId="12" fillId="4" borderId="3" xfId="4" applyFont="1" applyFill="1" applyBorder="1" applyAlignment="1">
      <alignment horizontal="left" wrapText="1" indent="1"/>
    </xf>
    <xf numFmtId="0" fontId="10" fillId="4" borderId="3" xfId="4" applyFont="1" applyFill="1" applyBorder="1" applyAlignment="1">
      <alignment horizontal="center" wrapText="1"/>
    </xf>
    <xf numFmtId="37" fontId="13" fillId="4" borderId="3" xfId="4" applyNumberFormat="1" applyFont="1" applyFill="1" applyBorder="1" applyAlignment="1">
      <alignment horizontal="right" wrapText="1"/>
    </xf>
    <xf numFmtId="37" fontId="14" fillId="4" borderId="3" xfId="4" applyNumberFormat="1" applyFont="1" applyFill="1" applyBorder="1" applyAlignment="1">
      <alignment horizontal="right" wrapText="1"/>
    </xf>
    <xf numFmtId="37" fontId="12" fillId="4" borderId="6" xfId="4" applyNumberFormat="1" applyFont="1" applyFill="1" applyBorder="1" applyAlignment="1">
      <alignment horizontal="right" wrapText="1"/>
    </xf>
    <xf numFmtId="37" fontId="13" fillId="4" borderId="6" xfId="4" applyNumberFormat="1" applyFont="1" applyFill="1" applyBorder="1" applyAlignment="1">
      <alignment horizontal="right" wrapText="1"/>
    </xf>
    <xf numFmtId="0" fontId="12" fillId="4" borderId="6" xfId="4" applyFont="1" applyFill="1" applyBorder="1" applyAlignment="1">
      <alignment horizontal="left" wrapText="1"/>
    </xf>
    <xf numFmtId="0" fontId="12" fillId="4" borderId="3" xfId="4" applyFont="1" applyFill="1" applyBorder="1" applyAlignment="1">
      <alignment horizontal="left" wrapText="1" indent="2"/>
    </xf>
    <xf numFmtId="0" fontId="15" fillId="4" borderId="3" xfId="4" applyFont="1" applyFill="1" applyBorder="1" applyAlignment="1">
      <alignment horizontal="center" wrapText="1"/>
    </xf>
    <xf numFmtId="0" fontId="8" fillId="4" borderId="3" xfId="4" applyFill="1" applyBorder="1" applyAlignment="1">
      <alignment horizontal="left" wrapText="1"/>
    </xf>
    <xf numFmtId="0" fontId="11" fillId="4" borderId="4" xfId="4" applyFont="1" applyFill="1" applyBorder="1" applyAlignment="1">
      <alignment horizontal="right" wrapText="1"/>
    </xf>
    <xf numFmtId="0" fontId="8" fillId="4" borderId="0" xfId="4" applyFill="1" applyAlignment="1">
      <alignment horizontal="center" wrapText="1"/>
    </xf>
    <xf numFmtId="0" fontId="11" fillId="4" borderId="5" xfId="4" applyFont="1" applyFill="1" applyBorder="1" applyAlignment="1">
      <alignment horizontal="right" wrapText="1"/>
    </xf>
    <xf numFmtId="0" fontId="12" fillId="2" borderId="3" xfId="4" applyFont="1" applyFill="1" applyBorder="1" applyAlignment="1">
      <alignment horizontal="left" wrapText="1" indent="2"/>
    </xf>
    <xf numFmtId="37" fontId="12" fillId="2" borderId="3" xfId="4" applyNumberFormat="1" applyFont="1" applyFill="1" applyBorder="1" applyAlignment="1">
      <alignment horizontal="right" wrapText="1"/>
    </xf>
    <xf numFmtId="0" fontId="12" fillId="2" borderId="3" xfId="4" applyFont="1" applyFill="1" applyBorder="1" applyAlignment="1">
      <alignment horizontal="left" wrapText="1" indent="1"/>
    </xf>
    <xf numFmtId="37" fontId="13" fillId="2" borderId="3" xfId="4" applyNumberFormat="1" applyFont="1" applyFill="1" applyBorder="1" applyAlignment="1">
      <alignment horizontal="right" wrapText="1"/>
    </xf>
    <xf numFmtId="3" fontId="3" fillId="0" borderId="0" xfId="0" applyNumberFormat="1" applyFont="1" applyAlignment="1">
      <alignment horizontal="center"/>
    </xf>
    <xf numFmtId="0" fontId="9" fillId="4" borderId="0" xfId="4" applyFont="1" applyFill="1" applyAlignment="1">
      <alignment horizontal="left"/>
    </xf>
    <xf numFmtId="0" fontId="18" fillId="4" borderId="0" xfId="4" applyFont="1" applyFill="1" applyAlignment="1">
      <alignment horizontal="left"/>
    </xf>
    <xf numFmtId="0" fontId="17" fillId="4" borderId="0" xfId="4" applyFont="1" applyFill="1" applyAlignment="1">
      <alignment horizontal="left"/>
    </xf>
    <xf numFmtId="0" fontId="16" fillId="4" borderId="0" xfId="4" applyFont="1" applyFill="1" applyAlignment="1">
      <alignment horizontal="left"/>
    </xf>
  </cellXfs>
  <cellStyles count="5">
    <cellStyle name="Comma" xfId="1" builtinId="3"/>
    <cellStyle name="Comma 2" xfId="3" xr:uid="{0C68D890-6322-4FA9-B998-2FEEFC55338B}"/>
    <cellStyle name="Normal" xfId="0" builtinId="0"/>
    <cellStyle name="Normal 2" xfId="2" xr:uid="{62A29598-7541-4D38-A718-2D3FEB55E458}"/>
    <cellStyle name="Normal 3" xfId="4" xr:uid="{BC8A9FB0-A256-4601-9E43-2C05B57642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6361-AC1D-4BBC-BF98-E8FAD326A953}">
  <dimension ref="A1:AJ46"/>
  <sheetViews>
    <sheetView tabSelected="1" zoomScale="70" zoomScaleNormal="70" workbookViewId="0">
      <pane xSplit="2" ySplit="2" topLeftCell="C3" activePane="bottomRight" state="frozen"/>
      <selection pane="topRight" activeCell="D1" sqref="D1"/>
      <selection pane="bottomLeft" activeCell="A3" sqref="A3"/>
      <selection pane="bottomRight" activeCell="G63" sqref="G63"/>
    </sheetView>
  </sheetViews>
  <sheetFormatPr defaultRowHeight="15"/>
  <cols>
    <col min="1" max="1" width="3.85546875" customWidth="1"/>
    <col min="2" max="2" width="39.42578125" bestFit="1" customWidth="1"/>
    <col min="3" max="3" width="32.5703125" bestFit="1" customWidth="1"/>
    <col min="4" max="4" width="30.42578125" bestFit="1" customWidth="1"/>
    <col min="5" max="5" width="31.7109375" customWidth="1"/>
    <col min="6" max="6" width="18.7109375" bestFit="1" customWidth="1"/>
    <col min="7" max="7" width="16.42578125" bestFit="1" customWidth="1"/>
    <col min="8" max="8" width="21.5703125" bestFit="1" customWidth="1"/>
    <col min="9" max="9" width="19" customWidth="1"/>
    <col min="10" max="11" width="21" customWidth="1"/>
    <col min="12" max="12" width="34.28515625" customWidth="1"/>
  </cols>
  <sheetData>
    <row r="1" spans="1:36" ht="15.75">
      <c r="A1" s="1"/>
      <c r="B1" s="1"/>
      <c r="C1" s="2" t="s">
        <v>0</v>
      </c>
      <c r="D1" s="2" t="s">
        <v>1</v>
      </c>
      <c r="E1" s="2"/>
      <c r="F1" s="2"/>
      <c r="G1" s="61"/>
      <c r="H1" s="61"/>
      <c r="I1" s="61"/>
      <c r="J1" s="3"/>
      <c r="K1" s="3"/>
      <c r="L1" s="3"/>
      <c r="M1" s="3"/>
      <c r="N1" s="3"/>
      <c r="O1" s="3"/>
      <c r="P1" s="3"/>
      <c r="Q1" s="3"/>
      <c r="R1" s="3"/>
      <c r="S1" s="3"/>
      <c r="T1" s="3"/>
      <c r="U1" s="3"/>
      <c r="V1" s="3"/>
      <c r="W1" s="3"/>
      <c r="X1" s="3"/>
      <c r="Y1" s="3"/>
      <c r="Z1" s="3"/>
      <c r="AA1" s="3"/>
      <c r="AB1" s="3"/>
      <c r="AC1" s="3"/>
      <c r="AD1" s="3"/>
      <c r="AE1" s="3"/>
      <c r="AF1" s="3"/>
      <c r="AG1" s="3"/>
      <c r="AH1" s="3"/>
      <c r="AI1" s="3"/>
      <c r="AJ1" s="3"/>
    </row>
    <row r="2" spans="1:36" ht="47.25">
      <c r="A2" s="1"/>
      <c r="B2" s="1"/>
      <c r="C2" s="4" t="s">
        <v>2</v>
      </c>
      <c r="D2" s="4" t="s">
        <v>3</v>
      </c>
      <c r="E2" s="5" t="s">
        <v>4</v>
      </c>
      <c r="F2" s="6" t="s">
        <v>120</v>
      </c>
      <c r="G2" s="2" t="s">
        <v>5</v>
      </c>
      <c r="H2" s="7" t="s">
        <v>6</v>
      </c>
      <c r="I2" s="8" t="s">
        <v>73</v>
      </c>
      <c r="J2" s="8" t="s">
        <v>119</v>
      </c>
      <c r="K2" s="8" t="s">
        <v>121</v>
      </c>
      <c r="L2" s="8" t="s">
        <v>7</v>
      </c>
      <c r="M2" s="3"/>
      <c r="N2" s="3"/>
      <c r="O2" s="3"/>
      <c r="P2" s="3"/>
      <c r="Q2" s="3"/>
      <c r="R2" s="3"/>
      <c r="S2" s="3"/>
      <c r="T2" s="3"/>
      <c r="U2" s="3"/>
      <c r="V2" s="3"/>
      <c r="W2" s="3"/>
      <c r="X2" s="3"/>
      <c r="Y2" s="3"/>
      <c r="Z2" s="3"/>
      <c r="AA2" s="3"/>
      <c r="AB2" s="3"/>
      <c r="AC2" s="3"/>
      <c r="AD2" s="3"/>
      <c r="AE2" s="3"/>
      <c r="AF2" s="3"/>
      <c r="AG2" s="3"/>
      <c r="AH2" s="3"/>
      <c r="AI2" s="3"/>
      <c r="AJ2" s="3"/>
    </row>
    <row r="3" spans="1:36" ht="15.75">
      <c r="A3" s="1"/>
      <c r="B3" s="9" t="s">
        <v>8</v>
      </c>
      <c r="C3" s="10"/>
      <c r="D3" s="10"/>
      <c r="E3" s="10"/>
      <c r="F3" s="10"/>
      <c r="G3" s="10" t="s">
        <v>9</v>
      </c>
      <c r="H3" s="10"/>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15.75">
      <c r="A4" s="1"/>
      <c r="B4" s="1"/>
      <c r="C4" s="10"/>
      <c r="D4" s="10"/>
      <c r="E4" s="10"/>
      <c r="F4" s="10"/>
      <c r="G4" s="10"/>
      <c r="H4" s="10"/>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5.75">
      <c r="A5" s="1"/>
      <c r="B5" s="1" t="s">
        <v>10</v>
      </c>
      <c r="C5" s="10" t="s">
        <v>11</v>
      </c>
      <c r="D5" s="10"/>
      <c r="E5" s="10"/>
      <c r="F5" s="10"/>
      <c r="G5" s="10"/>
      <c r="H5" s="10"/>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6" ht="15.75">
      <c r="A6" s="1"/>
      <c r="B6" s="1" t="s">
        <v>12</v>
      </c>
      <c r="C6" s="10" t="s">
        <v>13</v>
      </c>
      <c r="D6" s="10" t="s">
        <v>13</v>
      </c>
      <c r="E6" s="10">
        <v>720756171</v>
      </c>
      <c r="F6" s="10">
        <v>720000126.28000033</v>
      </c>
      <c r="G6" s="11"/>
      <c r="H6" s="11"/>
      <c r="I6" s="30">
        <f>-'Balance Sheet - Jan - Dec _ 13M'!M13</f>
        <v>-756044</v>
      </c>
      <c r="J6" s="12">
        <f t="shared" ref="J6:J12" si="0">E6+SUM(G6:I6)</f>
        <v>720000127</v>
      </c>
      <c r="K6" s="12">
        <f t="shared" ref="K6:K12" si="1">+F6-J6</f>
        <v>-0.71999967098236084</v>
      </c>
      <c r="L6" s="3" t="s">
        <v>118</v>
      </c>
      <c r="M6" s="3"/>
      <c r="N6" s="3"/>
      <c r="O6" s="3"/>
      <c r="P6" s="3"/>
      <c r="Q6" s="3"/>
      <c r="R6" s="3"/>
      <c r="S6" s="3"/>
      <c r="T6" s="3"/>
      <c r="U6" s="3"/>
      <c r="V6" s="3"/>
      <c r="W6" s="3"/>
      <c r="X6" s="3"/>
      <c r="Y6" s="3"/>
      <c r="Z6" s="3"/>
      <c r="AA6" s="3"/>
      <c r="AB6" s="3"/>
      <c r="AC6" s="3"/>
      <c r="AD6" s="3"/>
      <c r="AE6" s="3"/>
      <c r="AF6" s="3"/>
      <c r="AG6" s="3"/>
      <c r="AH6" s="3"/>
      <c r="AI6" s="3"/>
      <c r="AJ6" s="3"/>
    </row>
    <row r="7" spans="1:36" ht="15.75">
      <c r="A7" s="1"/>
      <c r="B7" s="1" t="s">
        <v>14</v>
      </c>
      <c r="C7" s="10" t="s">
        <v>15</v>
      </c>
      <c r="D7" s="10" t="s">
        <v>15</v>
      </c>
      <c r="E7" s="10">
        <v>298726432</v>
      </c>
      <c r="F7" s="10">
        <v>298726431.65754336</v>
      </c>
      <c r="G7" s="11"/>
      <c r="H7" s="11"/>
      <c r="I7" s="30"/>
      <c r="J7" s="12">
        <f t="shared" si="0"/>
        <v>298726432</v>
      </c>
      <c r="K7" s="12">
        <f t="shared" si="1"/>
        <v>-0.3424566388130188</v>
      </c>
      <c r="L7" s="3"/>
      <c r="M7" s="3"/>
      <c r="N7" s="3"/>
      <c r="O7" s="3"/>
      <c r="P7" s="3"/>
      <c r="Q7" s="3"/>
      <c r="R7" s="3"/>
      <c r="S7" s="3"/>
      <c r="T7" s="3"/>
      <c r="U7" s="3"/>
      <c r="V7" s="3"/>
      <c r="W7" s="3"/>
      <c r="X7" s="3"/>
      <c r="Y7" s="3"/>
      <c r="Z7" s="3"/>
      <c r="AA7" s="3"/>
      <c r="AB7" s="3"/>
      <c r="AC7" s="3"/>
      <c r="AD7" s="3"/>
      <c r="AE7" s="3"/>
      <c r="AF7" s="3"/>
      <c r="AG7" s="3"/>
      <c r="AH7" s="3"/>
      <c r="AI7" s="3"/>
      <c r="AJ7" s="3"/>
    </row>
    <row r="8" spans="1:36" ht="15.75">
      <c r="A8" s="1"/>
      <c r="B8" s="1" t="s">
        <v>16</v>
      </c>
      <c r="C8" s="10" t="s">
        <v>17</v>
      </c>
      <c r="D8" s="10" t="s">
        <v>17</v>
      </c>
      <c r="E8" s="10">
        <v>539541946</v>
      </c>
      <c r="F8" s="10">
        <v>539541946.36650956</v>
      </c>
      <c r="G8" s="11"/>
      <c r="H8" s="11"/>
      <c r="I8" s="30"/>
      <c r="J8" s="12">
        <f t="shared" si="0"/>
        <v>539541946</v>
      </c>
      <c r="K8" s="12">
        <f t="shared" si="1"/>
        <v>0.36650955677032471</v>
      </c>
      <c r="L8" s="3"/>
      <c r="M8" s="3"/>
      <c r="N8" s="3"/>
      <c r="O8" s="3"/>
      <c r="P8" s="3"/>
      <c r="Q8" s="3"/>
      <c r="R8" s="3"/>
      <c r="S8" s="3"/>
      <c r="T8" s="3"/>
      <c r="U8" s="3"/>
      <c r="V8" s="3"/>
      <c r="W8" s="3"/>
      <c r="X8" s="3"/>
      <c r="Y8" s="3"/>
      <c r="Z8" s="3"/>
      <c r="AA8" s="3"/>
      <c r="AB8" s="3"/>
      <c r="AC8" s="3"/>
      <c r="AD8" s="3"/>
      <c r="AE8" s="3"/>
      <c r="AF8" s="3"/>
      <c r="AG8" s="3"/>
      <c r="AH8" s="3"/>
      <c r="AI8" s="3"/>
      <c r="AJ8" s="3"/>
    </row>
    <row r="9" spans="1:36" ht="15.75">
      <c r="A9" s="1"/>
      <c r="B9" s="1" t="s">
        <v>18</v>
      </c>
      <c r="C9" s="10" t="s">
        <v>19</v>
      </c>
      <c r="D9" s="10" t="s">
        <v>20</v>
      </c>
      <c r="E9" s="32">
        <f>151296054-E11</f>
        <v>144464167</v>
      </c>
      <c r="F9" s="10">
        <v>70254998.269999996</v>
      </c>
      <c r="G9" s="11">
        <v>-74209169</v>
      </c>
      <c r="H9" s="11"/>
      <c r="I9" s="30"/>
      <c r="J9" s="12">
        <f t="shared" si="0"/>
        <v>70254998</v>
      </c>
      <c r="K9" s="12">
        <f t="shared" si="1"/>
        <v>0.26999999582767487</v>
      </c>
      <c r="L9" s="3" t="s">
        <v>74</v>
      </c>
      <c r="M9" s="3"/>
      <c r="N9" s="3"/>
      <c r="O9" s="3"/>
      <c r="P9" s="3"/>
      <c r="Q9" s="3"/>
      <c r="R9" s="3"/>
      <c r="S9" s="3"/>
      <c r="T9" s="3"/>
      <c r="U9" s="3"/>
      <c r="V9" s="3"/>
      <c r="W9" s="3"/>
      <c r="X9" s="3"/>
      <c r="Y9" s="3"/>
      <c r="Z9" s="3"/>
      <c r="AA9" s="3"/>
      <c r="AB9" s="3"/>
      <c r="AC9" s="3"/>
      <c r="AD9" s="3"/>
      <c r="AE9" s="3"/>
      <c r="AF9" s="3"/>
      <c r="AG9" s="3"/>
      <c r="AH9" s="3"/>
      <c r="AI9" s="3"/>
      <c r="AJ9" s="3"/>
    </row>
    <row r="10" spans="1:36" ht="15.75">
      <c r="A10" s="1"/>
      <c r="B10" s="1" t="s">
        <v>21</v>
      </c>
      <c r="C10" s="10" t="s">
        <v>22</v>
      </c>
      <c r="D10" s="10" t="s">
        <v>23</v>
      </c>
      <c r="E10" s="32">
        <v>34146719</v>
      </c>
      <c r="F10" s="10">
        <v>34146719</v>
      </c>
      <c r="G10" s="11"/>
      <c r="H10" s="11"/>
      <c r="I10" s="30"/>
      <c r="J10" s="12">
        <f t="shared" si="0"/>
        <v>34146719</v>
      </c>
      <c r="K10" s="12">
        <f t="shared" si="1"/>
        <v>0</v>
      </c>
      <c r="L10" s="3"/>
      <c r="M10" s="3"/>
      <c r="N10" s="3"/>
      <c r="O10" s="3"/>
      <c r="P10" s="3"/>
      <c r="Q10" s="3"/>
      <c r="R10" s="3"/>
      <c r="S10" s="3"/>
      <c r="T10" s="3"/>
      <c r="U10" s="3"/>
      <c r="V10" s="3"/>
      <c r="W10" s="3"/>
      <c r="X10" s="3"/>
      <c r="Y10" s="3"/>
      <c r="Z10" s="3"/>
      <c r="AA10" s="3"/>
      <c r="AB10" s="3"/>
      <c r="AC10" s="3"/>
      <c r="AD10" s="3"/>
      <c r="AE10" s="3"/>
      <c r="AF10" s="3"/>
      <c r="AG10" s="3"/>
      <c r="AH10" s="3"/>
      <c r="AI10" s="3"/>
      <c r="AJ10" s="3"/>
    </row>
    <row r="11" spans="1:36" ht="15.75">
      <c r="A11" s="1"/>
      <c r="B11" s="1" t="s">
        <v>24</v>
      </c>
      <c r="C11" s="10" t="s">
        <v>19</v>
      </c>
      <c r="D11" s="10" t="s">
        <v>25</v>
      </c>
      <c r="E11" s="32">
        <v>6831887</v>
      </c>
      <c r="F11" s="10">
        <v>6831887.1899999995</v>
      </c>
      <c r="G11" s="11"/>
      <c r="H11" s="11"/>
      <c r="I11" s="30"/>
      <c r="J11" s="12">
        <f t="shared" si="0"/>
        <v>6831887</v>
      </c>
      <c r="K11" s="12">
        <f t="shared" si="1"/>
        <v>0.18999999947845936</v>
      </c>
      <c r="L11" s="3"/>
      <c r="M11" s="3"/>
      <c r="N11" s="3"/>
      <c r="O11" s="3"/>
      <c r="P11" s="3"/>
      <c r="Q11" s="3"/>
      <c r="R11" s="3"/>
      <c r="S11" s="3"/>
      <c r="T11" s="3"/>
      <c r="U11" s="3"/>
      <c r="V11" s="3"/>
      <c r="W11" s="3"/>
      <c r="X11" s="3"/>
      <c r="Y11" s="3"/>
      <c r="Z11" s="3"/>
      <c r="AA11" s="3"/>
      <c r="AB11" s="3"/>
      <c r="AC11" s="3"/>
      <c r="AD11" s="3"/>
      <c r="AE11" s="3"/>
      <c r="AF11" s="3"/>
      <c r="AG11" s="3"/>
      <c r="AH11" s="3"/>
      <c r="AI11" s="3"/>
      <c r="AJ11" s="3"/>
    </row>
    <row r="12" spans="1:36" ht="16.5" thickBot="1">
      <c r="A12" s="1"/>
      <c r="B12" s="1" t="s">
        <v>26</v>
      </c>
      <c r="C12" s="10" t="s">
        <v>27</v>
      </c>
      <c r="D12" s="10" t="s">
        <v>27</v>
      </c>
      <c r="E12" s="13">
        <v>0</v>
      </c>
      <c r="F12" s="13">
        <v>0</v>
      </c>
      <c r="G12" s="11"/>
      <c r="H12" s="11"/>
      <c r="I12" s="30"/>
      <c r="J12" s="12">
        <f t="shared" si="0"/>
        <v>0</v>
      </c>
      <c r="K12" s="33">
        <f t="shared" si="1"/>
        <v>0</v>
      </c>
      <c r="L12" s="3"/>
      <c r="M12" s="3"/>
      <c r="N12" s="3"/>
      <c r="O12" s="3"/>
      <c r="P12" s="3"/>
      <c r="Q12" s="3"/>
      <c r="R12" s="3"/>
      <c r="S12" s="3"/>
      <c r="T12" s="3"/>
      <c r="U12" s="3"/>
      <c r="V12" s="3"/>
      <c r="W12" s="3"/>
      <c r="X12" s="3"/>
      <c r="Y12" s="3"/>
      <c r="Z12" s="3"/>
      <c r="AA12" s="3"/>
      <c r="AB12" s="3"/>
      <c r="AC12" s="3"/>
      <c r="AD12" s="3"/>
      <c r="AE12" s="3"/>
      <c r="AF12" s="3"/>
      <c r="AG12" s="3"/>
      <c r="AH12" s="3"/>
      <c r="AI12" s="3"/>
      <c r="AJ12" s="3"/>
    </row>
    <row r="13" spans="1:36" ht="15.75">
      <c r="A13" s="1"/>
      <c r="B13" s="14" t="s">
        <v>28</v>
      </c>
      <c r="C13" s="10" t="s">
        <v>29</v>
      </c>
      <c r="D13" s="10"/>
      <c r="E13" s="10">
        <f>SUM(E6:E12)</f>
        <v>1744467322</v>
      </c>
      <c r="F13" s="10">
        <f>SUM(F6:F12)</f>
        <v>1669502108.7640533</v>
      </c>
      <c r="G13" s="11"/>
      <c r="H13" s="11"/>
      <c r="I13" s="30"/>
      <c r="J13" s="12"/>
      <c r="K13" s="10">
        <f>SUM(K6:K12)</f>
        <v>-0.23594675771892071</v>
      </c>
      <c r="L13" s="3"/>
      <c r="M13" s="3"/>
      <c r="N13" s="3"/>
      <c r="O13" s="3"/>
      <c r="P13" s="3"/>
      <c r="Q13" s="3"/>
      <c r="R13" s="3"/>
      <c r="S13" s="3"/>
      <c r="T13" s="3"/>
      <c r="U13" s="3"/>
      <c r="V13" s="3"/>
      <c r="W13" s="3"/>
      <c r="X13" s="3"/>
      <c r="Y13" s="3"/>
      <c r="Z13" s="3"/>
      <c r="AA13" s="3"/>
      <c r="AB13" s="3"/>
      <c r="AC13" s="3"/>
      <c r="AD13" s="3"/>
      <c r="AE13" s="3"/>
      <c r="AF13" s="3"/>
      <c r="AG13" s="3"/>
      <c r="AH13" s="3"/>
      <c r="AI13" s="3"/>
      <c r="AJ13" s="3"/>
    </row>
    <row r="14" spans="1:36" ht="15.75">
      <c r="A14" s="1"/>
      <c r="B14" s="1"/>
      <c r="C14" s="10"/>
      <c r="D14" s="10"/>
      <c r="E14" s="10"/>
      <c r="F14" s="10"/>
      <c r="G14" s="11"/>
      <c r="H14" s="11"/>
      <c r="I14" s="30"/>
      <c r="J14" s="12"/>
      <c r="K14" s="12"/>
      <c r="L14" s="3"/>
      <c r="M14" s="3"/>
      <c r="N14" s="3"/>
      <c r="O14" s="3"/>
      <c r="P14" s="3"/>
      <c r="Q14" s="3"/>
      <c r="R14" s="3"/>
      <c r="S14" s="3"/>
      <c r="T14" s="3"/>
      <c r="U14" s="3"/>
      <c r="V14" s="3"/>
      <c r="W14" s="3"/>
      <c r="X14" s="3"/>
      <c r="Y14" s="3"/>
      <c r="Z14" s="3"/>
      <c r="AA14" s="3"/>
      <c r="AB14" s="3"/>
      <c r="AC14" s="3"/>
      <c r="AD14" s="3"/>
      <c r="AE14" s="3"/>
      <c r="AF14" s="3"/>
      <c r="AG14" s="3"/>
      <c r="AH14" s="3"/>
      <c r="AI14" s="3"/>
      <c r="AJ14" s="3"/>
    </row>
    <row r="15" spans="1:36" ht="15.75">
      <c r="A15" s="1"/>
      <c r="B15" s="1" t="s">
        <v>30</v>
      </c>
      <c r="C15" s="10" t="s">
        <v>11</v>
      </c>
      <c r="D15" s="34" t="s">
        <v>122</v>
      </c>
      <c r="E15" s="10"/>
      <c r="F15" s="10"/>
      <c r="G15" s="11"/>
      <c r="H15" s="11"/>
      <c r="I15" s="30"/>
      <c r="J15" s="12"/>
      <c r="K15" s="12"/>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ht="15.75">
      <c r="A16" s="1"/>
      <c r="B16" s="1" t="str">
        <f>+B6</f>
        <v xml:space="preserve">  Production</v>
      </c>
      <c r="C16" s="10" t="s">
        <v>31</v>
      </c>
      <c r="D16" s="10" t="s">
        <v>31</v>
      </c>
      <c r="E16" s="10">
        <v>249841285</v>
      </c>
      <c r="F16" s="10">
        <v>249744133.58999997</v>
      </c>
      <c r="G16" s="11"/>
      <c r="H16" s="11"/>
      <c r="I16" s="30">
        <f>+'Balance Sheet - Jan - Dec _ 13M'!M28</f>
        <v>-97151</v>
      </c>
      <c r="J16" s="12">
        <f t="shared" ref="J16:J22" si="2">E16+SUM(G16:I16)</f>
        <v>249744134</v>
      </c>
      <c r="K16" s="12">
        <f t="shared" ref="K16:K22" si="3">+F16-J16</f>
        <v>-0.4100000262260437</v>
      </c>
      <c r="L16" s="3" t="s">
        <v>118</v>
      </c>
      <c r="M16" s="3"/>
      <c r="N16" s="3"/>
      <c r="O16" s="3"/>
      <c r="P16" s="3"/>
      <c r="Q16" s="3"/>
      <c r="R16" s="3"/>
      <c r="S16" s="3"/>
      <c r="T16" s="3"/>
      <c r="U16" s="3"/>
      <c r="V16" s="3"/>
      <c r="W16" s="3"/>
      <c r="X16" s="3"/>
      <c r="Y16" s="3"/>
      <c r="Z16" s="3"/>
      <c r="AA16" s="3"/>
      <c r="AB16" s="3"/>
      <c r="AC16" s="3"/>
      <c r="AD16" s="3"/>
      <c r="AE16" s="3"/>
      <c r="AF16" s="3"/>
      <c r="AG16" s="3"/>
      <c r="AH16" s="3"/>
      <c r="AI16" s="3"/>
      <c r="AJ16" s="3"/>
    </row>
    <row r="17" spans="1:36" ht="15.75">
      <c r="A17" s="1"/>
      <c r="B17" s="1" t="s">
        <v>14</v>
      </c>
      <c r="C17" s="10" t="s">
        <v>32</v>
      </c>
      <c r="D17" s="10" t="s">
        <v>32</v>
      </c>
      <c r="E17" s="10">
        <v>44835365</v>
      </c>
      <c r="F17" s="10">
        <v>44835365.358322732</v>
      </c>
      <c r="G17" s="11"/>
      <c r="H17" s="11"/>
      <c r="I17" s="30"/>
      <c r="J17" s="12">
        <f t="shared" si="2"/>
        <v>44835365</v>
      </c>
      <c r="K17" s="12">
        <f t="shared" si="3"/>
        <v>0.35832273215055466</v>
      </c>
      <c r="L17" s="3" t="s">
        <v>388</v>
      </c>
      <c r="M17" s="3"/>
      <c r="N17" s="3"/>
      <c r="O17" s="3"/>
      <c r="P17" s="3"/>
      <c r="Q17" s="3"/>
      <c r="R17" s="3"/>
      <c r="S17" s="3"/>
      <c r="T17" s="3"/>
      <c r="U17" s="3"/>
      <c r="V17" s="3"/>
      <c r="W17" s="3"/>
      <c r="X17" s="3"/>
      <c r="Y17" s="3"/>
      <c r="Z17" s="3"/>
      <c r="AA17" s="3"/>
      <c r="AB17" s="3"/>
      <c r="AC17" s="3"/>
      <c r="AD17" s="3"/>
      <c r="AE17" s="3"/>
      <c r="AF17" s="3"/>
      <c r="AG17" s="3"/>
      <c r="AH17" s="3"/>
      <c r="AI17" s="3"/>
      <c r="AJ17" s="3"/>
    </row>
    <row r="18" spans="1:36" ht="15.75">
      <c r="A18" s="1"/>
      <c r="B18" s="1" t="s">
        <v>16</v>
      </c>
      <c r="C18" s="10" t="s">
        <v>33</v>
      </c>
      <c r="D18" s="10" t="s">
        <v>33</v>
      </c>
      <c r="E18" s="10">
        <v>172715899</v>
      </c>
      <c r="F18" s="10">
        <v>172715898.86650965</v>
      </c>
      <c r="G18" s="11"/>
      <c r="H18" s="11"/>
      <c r="I18" s="30"/>
      <c r="J18" s="12">
        <f t="shared" si="2"/>
        <v>172715899</v>
      </c>
      <c r="K18" s="12">
        <f t="shared" si="3"/>
        <v>-0.13349035382270813</v>
      </c>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ht="15.75">
      <c r="A19" s="1"/>
      <c r="B19" s="1" t="str">
        <f>+B9</f>
        <v xml:space="preserve">  General &amp; Intangible</v>
      </c>
      <c r="C19" s="10" t="s">
        <v>34</v>
      </c>
      <c r="D19" s="10" t="s">
        <v>34</v>
      </c>
      <c r="E19" s="10">
        <v>58963263.347146422</v>
      </c>
      <c r="F19" s="10">
        <v>42254229.758233741</v>
      </c>
      <c r="G19" s="11">
        <v>-13348012.491981</v>
      </c>
      <c r="H19" s="11">
        <f>+'Balance Sheet - Jan - Dec _ 13M'!M27</f>
        <v>-3361022</v>
      </c>
      <c r="I19" s="30"/>
      <c r="J19" s="12">
        <f t="shared" si="2"/>
        <v>42254228.855165422</v>
      </c>
      <c r="K19" s="12">
        <f t="shared" si="3"/>
        <v>0.90306831896305084</v>
      </c>
      <c r="L19" s="3" t="s">
        <v>389</v>
      </c>
      <c r="M19" s="3"/>
      <c r="N19" s="3"/>
      <c r="O19" s="3"/>
      <c r="P19" s="3"/>
      <c r="Q19" s="3"/>
      <c r="R19" s="3"/>
      <c r="S19" s="3"/>
      <c r="T19" s="3"/>
      <c r="U19" s="3"/>
      <c r="V19" s="3"/>
      <c r="W19" s="3"/>
      <c r="X19" s="3"/>
      <c r="Y19" s="3"/>
      <c r="Z19" s="3"/>
      <c r="AA19" s="3"/>
      <c r="AB19" s="3"/>
      <c r="AC19" s="3"/>
      <c r="AD19" s="3"/>
      <c r="AE19" s="3"/>
      <c r="AF19" s="3"/>
      <c r="AG19" s="3"/>
      <c r="AH19" s="3"/>
      <c r="AI19" s="3"/>
      <c r="AJ19" s="3"/>
    </row>
    <row r="20" spans="1:36" ht="15.75">
      <c r="A20" s="1"/>
      <c r="B20" s="1" t="s">
        <v>21</v>
      </c>
      <c r="C20" s="10" t="s">
        <v>22</v>
      </c>
      <c r="D20" s="10" t="s">
        <v>35</v>
      </c>
      <c r="E20" s="10">
        <v>11315875</v>
      </c>
      <c r="F20" s="10">
        <v>11315875</v>
      </c>
      <c r="G20" s="11"/>
      <c r="H20" s="11"/>
      <c r="I20" s="30"/>
      <c r="J20" s="12">
        <f t="shared" si="2"/>
        <v>11315875</v>
      </c>
      <c r="K20" s="12">
        <f t="shared" si="3"/>
        <v>0</v>
      </c>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ht="15.75">
      <c r="A21" s="1"/>
      <c r="B21" s="1" t="str">
        <f>+B11</f>
        <v xml:space="preserve">  Communication System</v>
      </c>
      <c r="C21" s="10" t="s">
        <v>19</v>
      </c>
      <c r="D21" s="10" t="s">
        <v>36</v>
      </c>
      <c r="E21" s="10">
        <v>2053415.6528535767</v>
      </c>
      <c r="F21" s="10">
        <v>2053415.6528535767</v>
      </c>
      <c r="G21" s="11"/>
      <c r="H21" s="11"/>
      <c r="I21" s="31"/>
      <c r="J21" s="12">
        <f t="shared" si="2"/>
        <v>2053415.6528535767</v>
      </c>
      <c r="K21" s="12">
        <f t="shared" si="3"/>
        <v>0</v>
      </c>
      <c r="L21" s="3" t="s">
        <v>390</v>
      </c>
      <c r="M21" s="3"/>
      <c r="N21" s="3"/>
      <c r="O21" s="3"/>
      <c r="P21" s="3"/>
      <c r="Q21" s="3"/>
      <c r="R21" s="3"/>
      <c r="S21" s="3"/>
      <c r="T21" s="3"/>
      <c r="U21" s="3"/>
      <c r="V21" s="3"/>
      <c r="W21" s="3"/>
      <c r="X21" s="3"/>
      <c r="Y21" s="3"/>
      <c r="Z21" s="3"/>
      <c r="AA21" s="3"/>
      <c r="AB21" s="3"/>
      <c r="AC21" s="3"/>
      <c r="AD21" s="3"/>
      <c r="AE21" s="3"/>
      <c r="AF21" s="3"/>
      <c r="AG21" s="3"/>
      <c r="AH21" s="3"/>
      <c r="AI21" s="3"/>
      <c r="AJ21" s="3"/>
    </row>
    <row r="22" spans="1:36" ht="16.5" thickBot="1">
      <c r="A22" s="1"/>
      <c r="B22" s="1" t="str">
        <f>+B12</f>
        <v xml:space="preserve">  Common</v>
      </c>
      <c r="C22" s="10" t="s">
        <v>27</v>
      </c>
      <c r="D22" s="10" t="s">
        <v>27</v>
      </c>
      <c r="E22" s="13">
        <v>0</v>
      </c>
      <c r="F22" s="13">
        <v>0</v>
      </c>
      <c r="G22" s="11"/>
      <c r="H22" s="11"/>
      <c r="I22" s="31"/>
      <c r="J22" s="12">
        <f t="shared" si="2"/>
        <v>0</v>
      </c>
      <c r="K22" s="33">
        <f t="shared" si="3"/>
        <v>0</v>
      </c>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ht="15.75">
      <c r="A23" s="1"/>
      <c r="B23" s="1" t="s">
        <v>37</v>
      </c>
      <c r="C23" s="10" t="s">
        <v>38</v>
      </c>
      <c r="D23" s="10"/>
      <c r="E23" s="10">
        <f>SUM(E16:E22)</f>
        <v>539725103</v>
      </c>
      <c r="F23" s="10">
        <f>SUM(F16:F22)</f>
        <v>522918918.2259196</v>
      </c>
      <c r="G23" s="11"/>
      <c r="H23" s="11"/>
      <c r="I23" s="31"/>
      <c r="J23" s="12"/>
      <c r="K23" s="10">
        <f>SUM(K16:K22)</f>
        <v>0.71790067106485367</v>
      </c>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ht="15.75">
      <c r="A24" s="1"/>
      <c r="B24" s="1"/>
      <c r="C24" s="10" t="s">
        <v>9</v>
      </c>
      <c r="D24" s="10"/>
      <c r="E24" s="10"/>
      <c r="F24" s="1"/>
      <c r="G24" s="11"/>
      <c r="H24" s="11"/>
      <c r="I24" s="31"/>
      <c r="J24" s="12"/>
      <c r="K24" s="12"/>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ht="15.75">
      <c r="A25" s="1"/>
      <c r="B25" s="1"/>
      <c r="C25" s="10"/>
      <c r="D25" s="10"/>
      <c r="E25" s="10"/>
      <c r="F25" s="12"/>
      <c r="G25" s="11"/>
      <c r="H25" s="11"/>
      <c r="I25" s="15"/>
      <c r="J25" s="12"/>
      <c r="K25" s="12"/>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23" customFormat="1" ht="15.75" hidden="1">
      <c r="A26" s="16"/>
      <c r="B26" s="17" t="s">
        <v>39</v>
      </c>
      <c r="C26" s="18" t="s">
        <v>40</v>
      </c>
      <c r="D26" s="18"/>
      <c r="E26" s="18"/>
      <c r="F26" s="18"/>
      <c r="G26" s="19"/>
      <c r="H26" s="19"/>
      <c r="I26" s="20"/>
      <c r="J26" s="21"/>
      <c r="K26" s="21"/>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row>
    <row r="27" spans="1:36" s="23" customFormat="1" ht="15.75" hidden="1">
      <c r="A27" s="16"/>
      <c r="B27" s="16" t="s">
        <v>41</v>
      </c>
      <c r="C27" s="18" t="s">
        <v>42</v>
      </c>
      <c r="D27" s="18" t="s">
        <v>42</v>
      </c>
      <c r="E27" s="21">
        <v>0</v>
      </c>
      <c r="F27" s="21">
        <v>0</v>
      </c>
      <c r="G27" s="19"/>
      <c r="H27" s="19"/>
      <c r="I27" s="20"/>
      <c r="J27" s="21"/>
      <c r="K27" s="21"/>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row>
    <row r="28" spans="1:36" s="23" customFormat="1" ht="15.75" hidden="1">
      <c r="A28" s="16"/>
      <c r="B28" s="16" t="s">
        <v>43</v>
      </c>
      <c r="C28" s="18" t="s">
        <v>44</v>
      </c>
      <c r="D28" s="18" t="s">
        <v>45</v>
      </c>
      <c r="E28" s="21">
        <v>-138786389</v>
      </c>
      <c r="F28" s="21">
        <v>-139177648.6375857</v>
      </c>
      <c r="G28" s="19">
        <v>2569492</v>
      </c>
      <c r="H28" s="19"/>
      <c r="I28" s="20"/>
      <c r="J28" s="21">
        <f>E28+SUM(G28:I28)</f>
        <v>-136216897</v>
      </c>
      <c r="K28" s="21"/>
      <c r="L28" s="22" t="s">
        <v>46</v>
      </c>
      <c r="M28" s="22"/>
      <c r="N28" s="22"/>
      <c r="O28" s="22"/>
      <c r="P28" s="22"/>
      <c r="Q28" s="22"/>
      <c r="R28" s="22"/>
      <c r="S28" s="22"/>
      <c r="T28" s="22"/>
      <c r="U28" s="22"/>
      <c r="V28" s="22"/>
      <c r="W28" s="22"/>
      <c r="X28" s="22"/>
      <c r="Y28" s="22"/>
      <c r="Z28" s="22"/>
      <c r="AA28" s="22"/>
      <c r="AB28" s="22"/>
      <c r="AC28" s="22"/>
      <c r="AD28" s="22"/>
      <c r="AE28" s="22"/>
      <c r="AF28" s="22"/>
      <c r="AG28" s="22"/>
      <c r="AH28" s="22"/>
      <c r="AI28" s="22"/>
      <c r="AJ28" s="22"/>
    </row>
    <row r="29" spans="1:36" s="23" customFormat="1" ht="15.75" hidden="1">
      <c r="A29" s="16"/>
      <c r="B29" s="16" t="s">
        <v>47</v>
      </c>
      <c r="C29" s="18" t="s">
        <v>48</v>
      </c>
      <c r="D29" s="18" t="s">
        <v>48</v>
      </c>
      <c r="E29" s="21">
        <v>-18955496</v>
      </c>
      <c r="F29" s="21">
        <v>-18955496</v>
      </c>
      <c r="G29" s="19"/>
      <c r="H29" s="19"/>
      <c r="I29" s="20"/>
      <c r="J29" s="21">
        <f>E29+SUM(G29:I29)</f>
        <v>-18955496</v>
      </c>
      <c r="K29" s="21"/>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0" spans="1:36" s="23" customFormat="1" ht="15.75" hidden="1">
      <c r="A30" s="16"/>
      <c r="B30" s="16" t="s">
        <v>49</v>
      </c>
      <c r="C30" s="18" t="s">
        <v>50</v>
      </c>
      <c r="D30" s="18" t="s">
        <v>50</v>
      </c>
      <c r="E30" s="21">
        <v>37459191</v>
      </c>
      <c r="F30" s="21">
        <v>37495191</v>
      </c>
      <c r="G30" s="19"/>
      <c r="H30" s="19"/>
      <c r="I30" s="20"/>
      <c r="J30" s="21">
        <f>E30+SUM(G30:I30)</f>
        <v>37459191</v>
      </c>
      <c r="K30" s="21"/>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row>
    <row r="31" spans="1:36" s="23" customFormat="1" ht="15.75" hidden="1">
      <c r="A31" s="16"/>
      <c r="B31" s="16" t="s">
        <v>51</v>
      </c>
      <c r="C31" s="16" t="s">
        <v>52</v>
      </c>
      <c r="D31" s="16" t="s">
        <v>52</v>
      </c>
      <c r="E31" s="21">
        <v>0</v>
      </c>
      <c r="F31" s="21">
        <v>0</v>
      </c>
      <c r="G31" s="19"/>
      <c r="H31" s="19"/>
      <c r="I31" s="20"/>
      <c r="J31" s="21">
        <f>E31+SUM(G31:I31)</f>
        <v>0</v>
      </c>
      <c r="K31" s="21"/>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row>
    <row r="32" spans="1:36" s="23" customFormat="1" ht="16.5" hidden="1" thickBot="1">
      <c r="A32" s="16"/>
      <c r="B32" s="16" t="s">
        <v>53</v>
      </c>
      <c r="C32" s="16" t="s">
        <v>54</v>
      </c>
      <c r="D32" s="16" t="s">
        <v>55</v>
      </c>
      <c r="E32" s="24">
        <f>((4437843*0.21)-93487982)</f>
        <v>-92556034.969999999</v>
      </c>
      <c r="F32" s="24">
        <v>-93343907.373960704</v>
      </c>
      <c r="G32" s="19">
        <v>882597</v>
      </c>
      <c r="H32" s="19"/>
      <c r="I32" s="20"/>
      <c r="J32" s="21">
        <f>E32+SUM(G32:I32)</f>
        <v>-91673437.969999999</v>
      </c>
      <c r="K32" s="21"/>
      <c r="L32" s="22" t="s">
        <v>56</v>
      </c>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3" spans="1:36" s="23" customFormat="1" ht="15.75" hidden="1">
      <c r="A33" s="16"/>
      <c r="B33" s="16" t="s">
        <v>57</v>
      </c>
      <c r="C33" s="18" t="s">
        <v>58</v>
      </c>
      <c r="D33" s="18"/>
      <c r="E33" s="21">
        <f>SUM(E27:E32)</f>
        <v>-212838728.97</v>
      </c>
      <c r="F33" s="21">
        <f>SUM(F27:F32)</f>
        <v>-213981861.0115464</v>
      </c>
      <c r="G33" s="19"/>
      <c r="H33" s="19"/>
      <c r="I33" s="25"/>
      <c r="J33" s="21"/>
      <c r="K33" s="2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4" spans="1:36" s="23" customFormat="1" ht="15.75" hidden="1">
      <c r="A34" s="16"/>
      <c r="B34" s="16"/>
      <c r="C34" s="18"/>
      <c r="D34" s="18"/>
      <c r="E34" s="18"/>
      <c r="F34" s="16"/>
      <c r="G34" s="19"/>
      <c r="H34" s="19"/>
      <c r="I34" s="25"/>
      <c r="J34" s="21"/>
      <c r="K34" s="21"/>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row>
    <row r="35" spans="1:36" s="23" customFormat="1" ht="15.75" hidden="1">
      <c r="A35" s="16"/>
      <c r="B35" s="17" t="s">
        <v>59</v>
      </c>
      <c r="C35" s="18" t="s">
        <v>60</v>
      </c>
      <c r="D35" s="18"/>
      <c r="E35" s="18"/>
      <c r="F35" s="18">
        <v>0</v>
      </c>
      <c r="G35" s="19"/>
      <c r="H35" s="19"/>
      <c r="I35" s="25"/>
      <c r="J35" s="21"/>
      <c r="K35" s="21"/>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row>
    <row r="36" spans="1:36" s="23" customFormat="1" ht="15.75" hidden="1">
      <c r="A36" s="16"/>
      <c r="B36" s="16"/>
      <c r="C36" s="18"/>
      <c r="D36" s="18"/>
      <c r="E36" s="18"/>
      <c r="F36" s="18"/>
      <c r="G36" s="19"/>
      <c r="H36" s="19"/>
      <c r="I36" s="25"/>
      <c r="J36" s="21"/>
      <c r="K36" s="21"/>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row>
    <row r="37" spans="1:36" s="23" customFormat="1" ht="15.75" hidden="1">
      <c r="A37" s="16"/>
      <c r="B37" s="16" t="s">
        <v>61</v>
      </c>
      <c r="C37" s="18" t="s">
        <v>9</v>
      </c>
      <c r="D37" s="18"/>
      <c r="E37" s="18"/>
      <c r="F37" s="18"/>
      <c r="G37" s="19"/>
      <c r="H37" s="19"/>
      <c r="I37" s="25"/>
      <c r="J37" s="21"/>
      <c r="K37" s="21"/>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row>
    <row r="38" spans="1:36" s="23" customFormat="1" ht="15.75" hidden="1">
      <c r="A38" s="16"/>
      <c r="B38" s="16" t="s">
        <v>62</v>
      </c>
      <c r="C38" s="18" t="s">
        <v>63</v>
      </c>
      <c r="D38" s="18" t="s">
        <v>63</v>
      </c>
      <c r="E38" s="18">
        <v>6594612</v>
      </c>
      <c r="F38" s="26">
        <v>6594612</v>
      </c>
      <c r="G38" s="19" t="s">
        <v>9</v>
      </c>
      <c r="H38" s="19"/>
      <c r="I38" s="25"/>
      <c r="J38" s="21">
        <f>E38+SUM(G38:I38)</f>
        <v>6594612</v>
      </c>
      <c r="K38" s="21"/>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row>
    <row r="39" spans="1:36" s="23" customFormat="1" ht="15.75" hidden="1">
      <c r="A39" s="16"/>
      <c r="B39" s="16" t="s">
        <v>62</v>
      </c>
      <c r="C39" s="18" t="s">
        <v>64</v>
      </c>
      <c r="D39" s="18" t="s">
        <v>64</v>
      </c>
      <c r="E39" s="18">
        <v>21348</v>
      </c>
      <c r="F39" s="26">
        <v>21348.083873841406</v>
      </c>
      <c r="G39" s="18"/>
      <c r="H39" s="18"/>
      <c r="I39" s="22"/>
      <c r="J39" s="21">
        <f>E39+SUM(G39:I39)</f>
        <v>21348</v>
      </c>
      <c r="K39" s="21"/>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row>
    <row r="40" spans="1:36" s="23" customFormat="1" ht="15.75" hidden="1">
      <c r="A40" s="16"/>
      <c r="B40" s="16" t="s">
        <v>65</v>
      </c>
      <c r="C40" s="18" t="s">
        <v>66</v>
      </c>
      <c r="D40" s="18" t="s">
        <v>66</v>
      </c>
      <c r="E40" s="27">
        <v>4525712</v>
      </c>
      <c r="F40" s="28">
        <v>4525712</v>
      </c>
      <c r="G40" s="18"/>
      <c r="H40" s="18"/>
      <c r="I40" s="22"/>
      <c r="J40" s="21">
        <f>E40+SUM(G40:I40)</f>
        <v>4525712</v>
      </c>
      <c r="K40" s="21"/>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row>
    <row r="41" spans="1:36" s="23" customFormat="1" ht="15.75" hidden="1">
      <c r="A41" s="16"/>
      <c r="B41" s="16" t="s">
        <v>67</v>
      </c>
      <c r="C41" s="18" t="s">
        <v>68</v>
      </c>
      <c r="D41" s="18"/>
      <c r="E41" s="18">
        <f>SUM(E38:E40)</f>
        <v>11141672</v>
      </c>
      <c r="F41" s="18">
        <f>SUM(F38:F40)</f>
        <v>11141672.083873842</v>
      </c>
      <c r="G41" s="16"/>
      <c r="H41" s="16"/>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row>
    <row r="42" spans="1:36" s="23" customFormat="1" ht="15.75" hidden="1">
      <c r="A42" s="16"/>
      <c r="B42" s="16"/>
      <c r="C42" s="18"/>
      <c r="D42" s="18"/>
      <c r="E42" s="18"/>
      <c r="F42" s="16"/>
      <c r="G42" s="18"/>
      <c r="H42" s="18"/>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row>
    <row r="43" spans="1:36" s="23" customFormat="1" ht="15.75" hidden="1">
      <c r="A43" s="16"/>
      <c r="B43" s="16" t="s">
        <v>69</v>
      </c>
      <c r="C43" s="18" t="s">
        <v>70</v>
      </c>
      <c r="D43" s="18"/>
      <c r="E43" s="18"/>
      <c r="F43" s="18"/>
      <c r="G43" s="18"/>
      <c r="H43" s="18"/>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row>
    <row r="44" spans="1:36" s="23" customFormat="1" hidden="1"/>
    <row r="45" spans="1:36" s="23" customFormat="1" ht="15.75" hidden="1">
      <c r="B45" s="16" t="s">
        <v>71</v>
      </c>
    </row>
    <row r="46" spans="1:36" s="23" customFormat="1" ht="15.75" hidden="1">
      <c r="B46" s="29" t="s">
        <v>72</v>
      </c>
    </row>
  </sheetData>
  <mergeCells count="1">
    <mergeCell ref="G1:I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999F0-029D-41D4-A3BD-D44285FE88F8}">
  <dimension ref="A1:N314"/>
  <sheetViews>
    <sheetView showGridLines="0" workbookViewId="0">
      <selection activeCell="Z11" sqref="Z11"/>
    </sheetView>
  </sheetViews>
  <sheetFormatPr defaultRowHeight="15"/>
  <cols>
    <col min="1" max="1" width="47.85546875" style="35" customWidth="1"/>
    <col min="2" max="12" width="15.42578125" style="35" hidden="1" customWidth="1"/>
    <col min="13" max="13" width="15.42578125" style="35" customWidth="1"/>
    <col min="14" max="14" width="19.140625" style="35" hidden="1" customWidth="1"/>
    <col min="15" max="16384" width="9.140625" style="35"/>
  </cols>
  <sheetData>
    <row r="1" spans="1:14" ht="17.25">
      <c r="A1" s="63" t="s">
        <v>117</v>
      </c>
      <c r="B1" s="63"/>
      <c r="C1" s="63"/>
      <c r="D1" s="63"/>
      <c r="E1" s="63"/>
      <c r="F1" s="63"/>
      <c r="G1" s="63"/>
      <c r="H1" s="63"/>
    </row>
    <row r="2" spans="1:14" ht="17.25">
      <c r="A2" s="63" t="s">
        <v>116</v>
      </c>
      <c r="B2" s="63"/>
      <c r="C2" s="63"/>
      <c r="D2" s="63"/>
      <c r="E2" s="63"/>
      <c r="F2" s="63"/>
      <c r="G2" s="63"/>
      <c r="H2" s="63"/>
    </row>
    <row r="3" spans="1:14" ht="17.25">
      <c r="A3" s="64" t="s">
        <v>387</v>
      </c>
      <c r="B3" s="64"/>
      <c r="C3" s="64"/>
      <c r="D3" s="64"/>
      <c r="E3" s="64"/>
      <c r="F3" s="64"/>
      <c r="G3" s="64"/>
      <c r="H3" s="64"/>
    </row>
    <row r="4" spans="1:14">
      <c r="A4" s="65" t="s">
        <v>115</v>
      </c>
      <c r="B4" s="65"/>
      <c r="C4" s="65"/>
      <c r="D4" s="65"/>
      <c r="E4" s="65"/>
      <c r="F4" s="65"/>
      <c r="G4" s="65"/>
      <c r="H4" s="65"/>
    </row>
    <row r="5" spans="1:14" ht="22.5" customHeight="1">
      <c r="A5" s="55"/>
      <c r="B5" s="56" t="s">
        <v>114</v>
      </c>
      <c r="C5" s="56" t="s">
        <v>113</v>
      </c>
      <c r="D5" s="56" t="s">
        <v>112</v>
      </c>
      <c r="E5" s="56" t="s">
        <v>111</v>
      </c>
      <c r="F5" s="56" t="s">
        <v>110</v>
      </c>
      <c r="G5" s="56" t="s">
        <v>109</v>
      </c>
      <c r="H5" s="56" t="s">
        <v>108</v>
      </c>
      <c r="I5" s="56" t="s">
        <v>107</v>
      </c>
      <c r="J5" s="56" t="s">
        <v>106</v>
      </c>
      <c r="K5" s="56" t="s">
        <v>105</v>
      </c>
      <c r="L5" s="56" t="s">
        <v>104</v>
      </c>
      <c r="M5" s="56" t="s">
        <v>103</v>
      </c>
      <c r="N5" s="56" t="s">
        <v>103</v>
      </c>
    </row>
    <row r="6" spans="1:14" ht="24" customHeight="1">
      <c r="A6" s="55"/>
      <c r="B6" s="54" t="s">
        <v>386</v>
      </c>
      <c r="C6" s="54" t="s">
        <v>386</v>
      </c>
      <c r="D6" s="54" t="s">
        <v>386</v>
      </c>
      <c r="E6" s="54" t="s">
        <v>386</v>
      </c>
      <c r="F6" s="54" t="s">
        <v>386</v>
      </c>
      <c r="G6" s="54" t="s">
        <v>386</v>
      </c>
      <c r="H6" s="54" t="s">
        <v>386</v>
      </c>
      <c r="I6" s="54" t="s">
        <v>386</v>
      </c>
      <c r="J6" s="54" t="s">
        <v>386</v>
      </c>
      <c r="K6" s="54" t="s">
        <v>386</v>
      </c>
      <c r="L6" s="54" t="s">
        <v>386</v>
      </c>
      <c r="M6" s="54" t="s">
        <v>386</v>
      </c>
      <c r="N6" s="54" t="s">
        <v>102</v>
      </c>
    </row>
    <row r="7" spans="1:14">
      <c r="A7" s="38"/>
      <c r="B7" s="37"/>
      <c r="C7" s="37"/>
      <c r="D7" s="37"/>
      <c r="E7" s="37"/>
      <c r="F7" s="37"/>
      <c r="G7" s="37"/>
      <c r="H7" s="37"/>
      <c r="I7" s="37"/>
      <c r="J7" s="37"/>
      <c r="K7" s="37"/>
      <c r="L7" s="37"/>
      <c r="M7" s="37"/>
      <c r="N7" s="37"/>
    </row>
    <row r="8" spans="1:14">
      <c r="A8" s="53"/>
      <c r="B8" s="37"/>
      <c r="C8" s="37"/>
      <c r="D8" s="37"/>
      <c r="E8" s="37"/>
      <c r="F8" s="37"/>
      <c r="G8" s="37"/>
      <c r="H8" s="37"/>
      <c r="I8" s="37"/>
      <c r="J8" s="37"/>
      <c r="K8" s="37"/>
      <c r="L8" s="37"/>
      <c r="M8" s="37"/>
      <c r="N8" s="37"/>
    </row>
    <row r="9" spans="1:14">
      <c r="A9" s="52" t="s">
        <v>101</v>
      </c>
      <c r="B9" s="37"/>
      <c r="C9" s="37"/>
      <c r="D9" s="37"/>
      <c r="E9" s="37"/>
      <c r="F9" s="37"/>
      <c r="G9" s="37"/>
      <c r="H9" s="37"/>
      <c r="I9" s="37"/>
      <c r="J9" s="37"/>
      <c r="K9" s="37"/>
      <c r="L9" s="37"/>
      <c r="M9" s="37"/>
      <c r="N9" s="37"/>
    </row>
    <row r="10" spans="1:14">
      <c r="A10" s="45" t="s">
        <v>100</v>
      </c>
      <c r="B10" s="38"/>
      <c r="C10" s="38"/>
      <c r="D10" s="38"/>
      <c r="E10" s="38"/>
      <c r="F10" s="38"/>
      <c r="G10" s="38"/>
      <c r="H10" s="38"/>
      <c r="I10" s="38"/>
      <c r="J10" s="38"/>
      <c r="K10" s="38"/>
      <c r="L10" s="38"/>
      <c r="M10" s="38"/>
      <c r="N10" s="38"/>
    </row>
    <row r="11" spans="1:14">
      <c r="A11" s="51" t="s">
        <v>99</v>
      </c>
      <c r="B11" s="41">
        <v>1587165381</v>
      </c>
      <c r="C11" s="41">
        <v>1589355060</v>
      </c>
      <c r="D11" s="41">
        <v>1589286742</v>
      </c>
      <c r="E11" s="41">
        <v>1606340376</v>
      </c>
      <c r="F11" s="41">
        <v>1610702460</v>
      </c>
      <c r="G11" s="41">
        <v>1618895098</v>
      </c>
      <c r="H11" s="41">
        <v>1630979900</v>
      </c>
      <c r="I11" s="41">
        <v>1635867512</v>
      </c>
      <c r="J11" s="41">
        <v>1659464079</v>
      </c>
      <c r="K11" s="41">
        <v>1674706663</v>
      </c>
      <c r="L11" s="41">
        <v>1676711720</v>
      </c>
      <c r="M11" s="41">
        <v>1679633611</v>
      </c>
      <c r="N11" s="41">
        <v>1577376986</v>
      </c>
    </row>
    <row r="12" spans="1:14">
      <c r="A12" s="51" t="s">
        <v>98</v>
      </c>
      <c r="B12" s="41">
        <v>16493091</v>
      </c>
      <c r="C12" s="41">
        <v>16493091</v>
      </c>
      <c r="D12" s="41">
        <v>16515927</v>
      </c>
      <c r="E12" s="41">
        <v>16515927</v>
      </c>
      <c r="F12" s="41">
        <v>16515927</v>
      </c>
      <c r="G12" s="41">
        <v>16535879</v>
      </c>
      <c r="H12" s="41">
        <v>16535879</v>
      </c>
      <c r="I12" s="41">
        <v>16511625</v>
      </c>
      <c r="J12" s="41">
        <v>16511625</v>
      </c>
      <c r="K12" s="41">
        <v>16511625</v>
      </c>
      <c r="L12" s="41">
        <v>16511625</v>
      </c>
      <c r="M12" s="41">
        <v>16511625</v>
      </c>
      <c r="N12" s="41">
        <v>16493091</v>
      </c>
    </row>
    <row r="13" spans="1:14">
      <c r="A13" s="57" t="s">
        <v>97</v>
      </c>
      <c r="B13" s="41">
        <v>756044</v>
      </c>
      <c r="C13" s="41">
        <v>756044</v>
      </c>
      <c r="D13" s="41">
        <v>756044</v>
      </c>
      <c r="E13" s="41">
        <v>756044</v>
      </c>
      <c r="F13" s="41">
        <v>756044</v>
      </c>
      <c r="G13" s="41">
        <v>756044</v>
      </c>
      <c r="H13" s="41">
        <v>756044</v>
      </c>
      <c r="I13" s="41">
        <v>756044</v>
      </c>
      <c r="J13" s="41">
        <v>756044</v>
      </c>
      <c r="K13" s="41">
        <v>756044</v>
      </c>
      <c r="L13" s="41">
        <v>756044</v>
      </c>
      <c r="M13" s="58">
        <v>756044</v>
      </c>
      <c r="N13" s="41">
        <v>756044</v>
      </c>
    </row>
    <row r="14" spans="1:14">
      <c r="A14" s="51" t="s">
        <v>96</v>
      </c>
      <c r="B14" s="41">
        <v>4550748</v>
      </c>
      <c r="C14" s="41">
        <v>4550748</v>
      </c>
      <c r="D14" s="41">
        <v>4550748</v>
      </c>
      <c r="E14" s="41">
        <v>4550748</v>
      </c>
      <c r="F14" s="41">
        <v>4550748</v>
      </c>
      <c r="G14" s="41">
        <v>4550748</v>
      </c>
      <c r="H14" s="41">
        <v>4550748</v>
      </c>
      <c r="I14" s="41">
        <v>4550748</v>
      </c>
      <c r="J14" s="41">
        <v>4550748</v>
      </c>
      <c r="K14" s="41">
        <v>4550748</v>
      </c>
      <c r="L14" s="41">
        <v>4550748</v>
      </c>
      <c r="M14" s="41">
        <v>4550748</v>
      </c>
      <c r="N14" s="41">
        <v>4550748</v>
      </c>
    </row>
    <row r="15" spans="1:14">
      <c r="A15" s="51" t="s">
        <v>95</v>
      </c>
      <c r="B15" s="41">
        <v>2155556</v>
      </c>
      <c r="C15" s="41">
        <v>2155556</v>
      </c>
      <c r="D15" s="41">
        <v>2155556</v>
      </c>
      <c r="E15" s="41">
        <v>2155556</v>
      </c>
      <c r="F15" s="41">
        <v>2155556</v>
      </c>
      <c r="G15" s="41">
        <v>2155556</v>
      </c>
      <c r="H15" s="41">
        <v>2155556</v>
      </c>
      <c r="I15" s="41">
        <v>2155556</v>
      </c>
      <c r="J15" s="41">
        <v>2155556</v>
      </c>
      <c r="K15" s="41">
        <v>2155556</v>
      </c>
      <c r="L15" s="41">
        <v>2155556</v>
      </c>
      <c r="M15" s="41">
        <v>2155556</v>
      </c>
      <c r="N15" s="41">
        <v>1268191</v>
      </c>
    </row>
    <row r="16" spans="1:14">
      <c r="A16" s="51" t="s">
        <v>94</v>
      </c>
      <c r="B16" s="41">
        <v>66836293</v>
      </c>
      <c r="C16" s="41">
        <v>82994913</v>
      </c>
      <c r="D16" s="41">
        <v>75322753</v>
      </c>
      <c r="E16" s="41">
        <v>69346872</v>
      </c>
      <c r="F16" s="41">
        <v>69593190</v>
      </c>
      <c r="G16" s="41">
        <v>61866523</v>
      </c>
      <c r="H16" s="41">
        <v>61427095</v>
      </c>
      <c r="I16" s="41">
        <v>61035109</v>
      </c>
      <c r="J16" s="41">
        <v>31172854</v>
      </c>
      <c r="K16" s="41">
        <v>24084762</v>
      </c>
      <c r="L16" s="41">
        <v>26137385</v>
      </c>
      <c r="M16" s="41">
        <v>25380200</v>
      </c>
      <c r="N16" s="41">
        <v>65053371</v>
      </c>
    </row>
    <row r="17" spans="1:14">
      <c r="A17" s="51" t="s">
        <v>93</v>
      </c>
      <c r="B17" s="41">
        <v>4870309</v>
      </c>
      <c r="C17" s="41">
        <v>4870309</v>
      </c>
      <c r="D17" s="41">
        <v>4870309</v>
      </c>
      <c r="E17" s="41">
        <v>4870309</v>
      </c>
      <c r="F17" s="41">
        <v>4870309</v>
      </c>
      <c r="G17" s="41">
        <v>4870309</v>
      </c>
      <c r="H17" s="41">
        <v>4870309</v>
      </c>
      <c r="I17" s="41">
        <v>4870309</v>
      </c>
      <c r="J17" s="41">
        <v>4870309</v>
      </c>
      <c r="K17" s="41">
        <v>4870309</v>
      </c>
      <c r="L17" s="41">
        <v>4870309</v>
      </c>
      <c r="M17" s="41">
        <v>4870309</v>
      </c>
      <c r="N17" s="41">
        <v>4870309</v>
      </c>
    </row>
    <row r="18" spans="1:14">
      <c r="A18" s="51" t="s">
        <v>92</v>
      </c>
      <c r="B18" s="41">
        <v>358408</v>
      </c>
      <c r="C18" s="41">
        <v>358440</v>
      </c>
      <c r="D18" s="41">
        <v>378848</v>
      </c>
      <c r="E18" s="41">
        <v>378848</v>
      </c>
      <c r="F18" s="41">
        <v>378848</v>
      </c>
      <c r="G18" s="41">
        <v>378875</v>
      </c>
      <c r="H18" s="41">
        <v>378860</v>
      </c>
      <c r="I18" s="41">
        <v>378860</v>
      </c>
      <c r="J18" s="41">
        <v>420634</v>
      </c>
      <c r="K18" s="41">
        <v>642946</v>
      </c>
      <c r="L18" s="41">
        <v>658894</v>
      </c>
      <c r="M18" s="41">
        <v>3354295</v>
      </c>
      <c r="N18" s="41">
        <v>345231</v>
      </c>
    </row>
    <row r="19" spans="1:14">
      <c r="A19" s="51" t="s">
        <v>91</v>
      </c>
      <c r="B19" s="41">
        <v>28166088</v>
      </c>
      <c r="C19" s="41">
        <v>28186478</v>
      </c>
      <c r="D19" s="41">
        <v>28575492</v>
      </c>
      <c r="E19" s="41">
        <v>28759286</v>
      </c>
      <c r="F19" s="41">
        <v>28574404</v>
      </c>
      <c r="G19" s="41">
        <v>28590588</v>
      </c>
      <c r="H19" s="41">
        <v>28772958</v>
      </c>
      <c r="I19" s="41">
        <v>29570083</v>
      </c>
      <c r="J19" s="41">
        <v>29466645</v>
      </c>
      <c r="K19" s="41">
        <v>29658093</v>
      </c>
      <c r="L19" s="41">
        <v>29780341</v>
      </c>
      <c r="M19" s="41">
        <v>30792424</v>
      </c>
      <c r="N19" s="41">
        <v>27765206</v>
      </c>
    </row>
    <row r="20" spans="1:14">
      <c r="A20" s="44" t="s">
        <v>90</v>
      </c>
      <c r="B20" s="41">
        <v>1711351919</v>
      </c>
      <c r="C20" s="41">
        <v>1729720637</v>
      </c>
      <c r="D20" s="41">
        <v>1722412419</v>
      </c>
      <c r="E20" s="41">
        <v>1733673966</v>
      </c>
      <c r="F20" s="41">
        <v>1738097485</v>
      </c>
      <c r="G20" s="41">
        <v>1738599621</v>
      </c>
      <c r="H20" s="41">
        <v>1750427349</v>
      </c>
      <c r="I20" s="41">
        <v>1755695847</v>
      </c>
      <c r="J20" s="41">
        <v>1749368494</v>
      </c>
      <c r="K20" s="41">
        <v>1757936746</v>
      </c>
      <c r="L20" s="41">
        <v>1762132622</v>
      </c>
      <c r="M20" s="41">
        <v>1768004812</v>
      </c>
      <c r="N20" s="41">
        <v>1698479176</v>
      </c>
    </row>
    <row r="21" spans="1:14">
      <c r="A21" s="51" t="s">
        <v>89</v>
      </c>
      <c r="B21" s="41">
        <v>47222869</v>
      </c>
      <c r="C21" s="41">
        <v>30784816</v>
      </c>
      <c r="D21" s="41">
        <v>34278791</v>
      </c>
      <c r="E21" s="41">
        <v>35681880</v>
      </c>
      <c r="F21" s="41">
        <v>35408541</v>
      </c>
      <c r="G21" s="41">
        <v>27199851</v>
      </c>
      <c r="H21" s="41">
        <v>26109691</v>
      </c>
      <c r="I21" s="41">
        <v>26574363</v>
      </c>
      <c r="J21" s="41">
        <v>24746616</v>
      </c>
      <c r="K21" s="41">
        <v>23471129</v>
      </c>
      <c r="L21" s="41">
        <v>21415070</v>
      </c>
      <c r="M21" s="41">
        <v>19809320</v>
      </c>
      <c r="N21" s="41">
        <v>48030469</v>
      </c>
    </row>
    <row r="22" spans="1:14">
      <c r="A22" s="44" t="s">
        <v>88</v>
      </c>
      <c r="B22" s="41">
        <v>47222869</v>
      </c>
      <c r="C22" s="41">
        <v>30784816</v>
      </c>
      <c r="D22" s="41">
        <v>34278791</v>
      </c>
      <c r="E22" s="41">
        <v>35681880</v>
      </c>
      <c r="F22" s="41">
        <v>35408541</v>
      </c>
      <c r="G22" s="41">
        <v>27199851</v>
      </c>
      <c r="H22" s="41">
        <v>26109691</v>
      </c>
      <c r="I22" s="41">
        <v>26574363</v>
      </c>
      <c r="J22" s="41">
        <v>24746616</v>
      </c>
      <c r="K22" s="41">
        <v>23471129</v>
      </c>
      <c r="L22" s="41">
        <v>21415070</v>
      </c>
      <c r="M22" s="41">
        <v>19809320</v>
      </c>
      <c r="N22" s="41">
        <v>48030469</v>
      </c>
    </row>
    <row r="23" spans="1:14">
      <c r="A23" s="43" t="s">
        <v>87</v>
      </c>
      <c r="B23" s="41">
        <v>1758574788</v>
      </c>
      <c r="C23" s="41">
        <v>1760505453</v>
      </c>
      <c r="D23" s="41">
        <v>1756691210</v>
      </c>
      <c r="E23" s="41">
        <v>1769355845</v>
      </c>
      <c r="F23" s="41">
        <v>1773506026</v>
      </c>
      <c r="G23" s="41">
        <v>1765799473</v>
      </c>
      <c r="H23" s="41">
        <v>1776537040</v>
      </c>
      <c r="I23" s="41">
        <v>1782270209</v>
      </c>
      <c r="J23" s="41">
        <v>1774115110</v>
      </c>
      <c r="K23" s="41">
        <v>1781407875</v>
      </c>
      <c r="L23" s="41">
        <v>1783547692</v>
      </c>
      <c r="M23" s="41">
        <v>1787814132</v>
      </c>
      <c r="N23" s="41">
        <v>1746509644</v>
      </c>
    </row>
    <row r="24" spans="1:14">
      <c r="A24" s="44" t="s">
        <v>86</v>
      </c>
      <c r="B24" s="46">
        <v>-429024141</v>
      </c>
      <c r="C24" s="46">
        <v>-431806979</v>
      </c>
      <c r="D24" s="46">
        <v>-424047990</v>
      </c>
      <c r="E24" s="46">
        <v>-434301557</v>
      </c>
      <c r="F24" s="46">
        <v>-436492457</v>
      </c>
      <c r="G24" s="46">
        <v>-428246973</v>
      </c>
      <c r="H24" s="46">
        <v>-438403691</v>
      </c>
      <c r="I24" s="46">
        <v>-441443371</v>
      </c>
      <c r="J24" s="46">
        <v>-434206713</v>
      </c>
      <c r="K24" s="46">
        <v>-440166331</v>
      </c>
      <c r="L24" s="46">
        <v>-442223783</v>
      </c>
      <c r="M24" s="46">
        <v>-441035534</v>
      </c>
      <c r="N24" s="46">
        <v>-418974799</v>
      </c>
    </row>
    <row r="25" spans="1:14">
      <c r="A25" s="44" t="s">
        <v>85</v>
      </c>
      <c r="B25" s="41">
        <v>2421574</v>
      </c>
      <c r="C25" s="41">
        <v>3805232</v>
      </c>
      <c r="D25" s="41">
        <v>3193766</v>
      </c>
      <c r="E25" s="41">
        <v>3179466</v>
      </c>
      <c r="F25" s="41">
        <v>3627159</v>
      </c>
      <c r="G25" s="41">
        <v>3549325</v>
      </c>
      <c r="H25" s="41">
        <v>3603713</v>
      </c>
      <c r="I25" s="41">
        <v>3872136</v>
      </c>
      <c r="J25" s="41">
        <v>1053288</v>
      </c>
      <c r="K25" s="41">
        <v>705091</v>
      </c>
      <c r="L25" s="41">
        <v>1101319</v>
      </c>
      <c r="M25" s="41">
        <v>827198</v>
      </c>
      <c r="N25" s="41">
        <v>2435372</v>
      </c>
    </row>
    <row r="26" spans="1:14">
      <c r="A26" s="44" t="s">
        <v>84</v>
      </c>
      <c r="B26" s="46">
        <v>-55492181</v>
      </c>
      <c r="C26" s="46">
        <v>-55857090</v>
      </c>
      <c r="D26" s="46">
        <v>-55793421</v>
      </c>
      <c r="E26" s="46">
        <v>-55902012</v>
      </c>
      <c r="F26" s="46">
        <v>-55835321</v>
      </c>
      <c r="G26" s="46">
        <v>-55295054</v>
      </c>
      <c r="H26" s="46">
        <v>-55685350</v>
      </c>
      <c r="I26" s="46">
        <v>-56218479</v>
      </c>
      <c r="J26" s="46">
        <v>-53738812</v>
      </c>
      <c r="K26" s="46">
        <v>-53678291</v>
      </c>
      <c r="L26" s="46">
        <v>-54155803</v>
      </c>
      <c r="M26" s="46">
        <v>-54286747</v>
      </c>
      <c r="N26" s="46">
        <v>-55121334</v>
      </c>
    </row>
    <row r="27" spans="1:14">
      <c r="A27" s="59" t="s">
        <v>83</v>
      </c>
      <c r="B27" s="46">
        <v>-3083339</v>
      </c>
      <c r="C27" s="46">
        <v>-3110421</v>
      </c>
      <c r="D27" s="46">
        <v>-3137821</v>
      </c>
      <c r="E27" s="46">
        <v>-3165309</v>
      </c>
      <c r="F27" s="46">
        <v>-3191870</v>
      </c>
      <c r="G27" s="46">
        <v>-3219536</v>
      </c>
      <c r="H27" s="46">
        <v>-3247295</v>
      </c>
      <c r="I27" s="46">
        <v>-3250664</v>
      </c>
      <c r="J27" s="46">
        <v>-3277748</v>
      </c>
      <c r="K27" s="46">
        <v>-3305147</v>
      </c>
      <c r="L27" s="46">
        <v>-3333040</v>
      </c>
      <c r="M27" s="60">
        <v>-3361022</v>
      </c>
      <c r="N27" s="46">
        <v>-3058286</v>
      </c>
    </row>
    <row r="28" spans="1:14">
      <c r="A28" s="59" t="s">
        <v>82</v>
      </c>
      <c r="B28" s="46">
        <v>-68044</v>
      </c>
      <c r="C28" s="46">
        <v>-70564</v>
      </c>
      <c r="D28" s="46">
        <v>-73084</v>
      </c>
      <c r="E28" s="46">
        <v>-75605</v>
      </c>
      <c r="F28" s="46">
        <v>-78125</v>
      </c>
      <c r="G28" s="46">
        <v>-80645</v>
      </c>
      <c r="H28" s="46">
        <v>-83165</v>
      </c>
      <c r="I28" s="46">
        <v>-85685</v>
      </c>
      <c r="J28" s="46">
        <v>-88205</v>
      </c>
      <c r="K28" s="46">
        <v>-90841</v>
      </c>
      <c r="L28" s="46">
        <v>-93476</v>
      </c>
      <c r="M28" s="60">
        <v>-97151</v>
      </c>
      <c r="N28" s="46">
        <v>-65524</v>
      </c>
    </row>
    <row r="29" spans="1:14">
      <c r="A29" s="44" t="s">
        <v>81</v>
      </c>
      <c r="B29" s="46">
        <v>-4550748</v>
      </c>
      <c r="C29" s="46">
        <v>-4550748</v>
      </c>
      <c r="D29" s="46">
        <v>-4550748</v>
      </c>
      <c r="E29" s="46">
        <v>-4550748</v>
      </c>
      <c r="F29" s="46">
        <v>-4550748</v>
      </c>
      <c r="G29" s="46">
        <v>-4550748</v>
      </c>
      <c r="H29" s="46">
        <v>-4550748</v>
      </c>
      <c r="I29" s="46">
        <v>-4550748</v>
      </c>
      <c r="J29" s="46">
        <v>-4550748</v>
      </c>
      <c r="K29" s="46">
        <v>-4550748</v>
      </c>
      <c r="L29" s="46">
        <v>-4550748</v>
      </c>
      <c r="M29" s="46">
        <v>-4550748</v>
      </c>
      <c r="N29" s="46">
        <v>-4550748</v>
      </c>
    </row>
    <row r="30" spans="1:14">
      <c r="A30" s="44" t="s">
        <v>80</v>
      </c>
      <c r="B30" s="46">
        <v>-4114108</v>
      </c>
      <c r="C30" s="46">
        <v>-4122225</v>
      </c>
      <c r="D30" s="46">
        <v>-4130342</v>
      </c>
      <c r="E30" s="46">
        <v>-4138459</v>
      </c>
      <c r="F30" s="46">
        <v>-4146576</v>
      </c>
      <c r="G30" s="46">
        <v>-4154694</v>
      </c>
      <c r="H30" s="46">
        <v>-4162811</v>
      </c>
      <c r="I30" s="46">
        <v>-4170928</v>
      </c>
      <c r="J30" s="46">
        <v>-4179045</v>
      </c>
      <c r="K30" s="46">
        <v>-4187162</v>
      </c>
      <c r="L30" s="46">
        <v>-4195280</v>
      </c>
      <c r="M30" s="46">
        <v>-4203397</v>
      </c>
      <c r="N30" s="46">
        <v>-4105991</v>
      </c>
    </row>
    <row r="31" spans="1:14">
      <c r="A31" s="44" t="s">
        <v>79</v>
      </c>
      <c r="B31" s="46">
        <v>-189313</v>
      </c>
      <c r="C31" s="46">
        <v>-197605</v>
      </c>
      <c r="D31" s="46">
        <v>-220750</v>
      </c>
      <c r="E31" s="46">
        <v>-228473</v>
      </c>
      <c r="F31" s="46">
        <v>-235973</v>
      </c>
      <c r="G31" s="46">
        <v>-243212</v>
      </c>
      <c r="H31" s="46">
        <v>-247848</v>
      </c>
      <c r="I31" s="46">
        <v>-252483</v>
      </c>
      <c r="J31" s="46">
        <v>-279197</v>
      </c>
      <c r="K31" s="46">
        <v>-331307</v>
      </c>
      <c r="L31" s="46">
        <v>-343557</v>
      </c>
      <c r="M31" s="46">
        <v>-419931</v>
      </c>
      <c r="N31" s="46">
        <v>-182335</v>
      </c>
    </row>
    <row r="32" spans="1:14">
      <c r="A32" s="44" t="s">
        <v>78</v>
      </c>
      <c r="B32" s="46">
        <v>-2828888</v>
      </c>
      <c r="C32" s="46">
        <v>-2829023</v>
      </c>
      <c r="D32" s="46">
        <v>-2829133</v>
      </c>
      <c r="E32" s="46">
        <v>-2829260</v>
      </c>
      <c r="F32" s="46">
        <v>-2829378</v>
      </c>
      <c r="G32" s="46">
        <v>-2829548</v>
      </c>
      <c r="H32" s="46">
        <v>-2828950</v>
      </c>
      <c r="I32" s="46">
        <v>-2813017</v>
      </c>
      <c r="J32" s="46">
        <v>-2813993</v>
      </c>
      <c r="K32" s="46">
        <v>-2814546</v>
      </c>
      <c r="L32" s="46">
        <v>-2814723</v>
      </c>
      <c r="M32" s="46">
        <v>-2812155</v>
      </c>
      <c r="N32" s="46">
        <v>-2860751</v>
      </c>
    </row>
    <row r="33" spans="1:14">
      <c r="A33" s="44" t="s">
        <v>77</v>
      </c>
      <c r="B33" s="46">
        <v>-4999379</v>
      </c>
      <c r="C33" s="46">
        <v>-5343212</v>
      </c>
      <c r="D33" s="46">
        <v>-5688322</v>
      </c>
      <c r="E33" s="46">
        <v>-5903373</v>
      </c>
      <c r="F33" s="46">
        <v>-5999225</v>
      </c>
      <c r="G33" s="46">
        <v>-6331275</v>
      </c>
      <c r="H33" s="46">
        <v>-6663733</v>
      </c>
      <c r="I33" s="46">
        <v>-6999834</v>
      </c>
      <c r="J33" s="46">
        <v>-7174714</v>
      </c>
      <c r="K33" s="46">
        <v>-7484852</v>
      </c>
      <c r="L33" s="46">
        <v>-7805218</v>
      </c>
      <c r="M33" s="46">
        <v>-8083789</v>
      </c>
      <c r="N33" s="46">
        <v>-4426838</v>
      </c>
    </row>
    <row r="34" spans="1:14">
      <c r="A34" s="43" t="s">
        <v>76</v>
      </c>
      <c r="B34" s="46">
        <v>-501928566</v>
      </c>
      <c r="C34" s="46">
        <v>-504082636</v>
      </c>
      <c r="D34" s="46">
        <v>-497277846</v>
      </c>
      <c r="E34" s="46">
        <v>-507915331</v>
      </c>
      <c r="F34" s="46">
        <v>-509732515</v>
      </c>
      <c r="G34" s="46">
        <v>-501402360</v>
      </c>
      <c r="H34" s="46">
        <v>-512269878</v>
      </c>
      <c r="I34" s="46">
        <v>-515913073</v>
      </c>
      <c r="J34" s="46">
        <v>-509255888</v>
      </c>
      <c r="K34" s="46">
        <v>-515904134</v>
      </c>
      <c r="L34" s="46">
        <v>-518414308</v>
      </c>
      <c r="M34" s="46">
        <v>-518023276</v>
      </c>
      <c r="N34" s="46">
        <v>-490911234</v>
      </c>
    </row>
    <row r="35" spans="1:14">
      <c r="A35" s="40" t="s">
        <v>75</v>
      </c>
      <c r="B35" s="39">
        <v>1256646221</v>
      </c>
      <c r="C35" s="39">
        <v>1256422817</v>
      </c>
      <c r="D35" s="39">
        <v>1259413364</v>
      </c>
      <c r="E35" s="39">
        <v>1261440515</v>
      </c>
      <c r="F35" s="39">
        <v>1263773511</v>
      </c>
      <c r="G35" s="39">
        <v>1264397112</v>
      </c>
      <c r="H35" s="39">
        <v>1264267163</v>
      </c>
      <c r="I35" s="39">
        <v>1266357136</v>
      </c>
      <c r="J35" s="39">
        <v>1264859223</v>
      </c>
      <c r="K35" s="39">
        <v>1265503742</v>
      </c>
      <c r="L35" s="39">
        <v>1265133384</v>
      </c>
      <c r="M35" s="39">
        <v>1269790856</v>
      </c>
      <c r="N35" s="39">
        <v>1255598410</v>
      </c>
    </row>
    <row r="36" spans="1:14" hidden="1">
      <c r="A36" s="38"/>
      <c r="B36" s="37"/>
      <c r="C36" s="37"/>
      <c r="D36" s="37"/>
      <c r="E36" s="37"/>
      <c r="F36" s="37"/>
      <c r="G36" s="37"/>
      <c r="H36" s="37"/>
      <c r="I36" s="37"/>
      <c r="J36" s="37"/>
      <c r="K36" s="37"/>
      <c r="L36" s="37"/>
      <c r="M36" s="37"/>
      <c r="N36" s="37"/>
    </row>
    <row r="37" spans="1:14" hidden="1">
      <c r="A37" s="45" t="s">
        <v>385</v>
      </c>
      <c r="B37" s="37"/>
      <c r="C37" s="37"/>
      <c r="D37" s="37"/>
      <c r="E37" s="37"/>
      <c r="F37" s="37"/>
      <c r="G37" s="37"/>
      <c r="H37" s="37"/>
      <c r="I37" s="37"/>
      <c r="J37" s="37"/>
      <c r="K37" s="37"/>
      <c r="L37" s="37"/>
      <c r="M37" s="37"/>
      <c r="N37" s="37"/>
    </row>
    <row r="38" spans="1:14" hidden="1">
      <c r="A38" s="44" t="s">
        <v>384</v>
      </c>
      <c r="B38" s="41">
        <v>698691</v>
      </c>
      <c r="C38" s="41">
        <v>698691</v>
      </c>
      <c r="D38" s="41">
        <v>698691</v>
      </c>
      <c r="E38" s="41">
        <v>698691</v>
      </c>
      <c r="F38" s="41">
        <v>828691</v>
      </c>
      <c r="G38" s="41">
        <v>828691</v>
      </c>
      <c r="H38" s="41">
        <v>828691</v>
      </c>
      <c r="I38" s="41">
        <v>828691</v>
      </c>
      <c r="J38" s="41">
        <v>828691</v>
      </c>
      <c r="K38" s="41">
        <v>828691</v>
      </c>
      <c r="L38" s="41">
        <v>828691</v>
      </c>
      <c r="M38" s="41">
        <v>828691</v>
      </c>
      <c r="N38" s="41">
        <v>698691</v>
      </c>
    </row>
    <row r="39" spans="1:14" hidden="1">
      <c r="A39" s="43" t="s">
        <v>383</v>
      </c>
      <c r="B39" s="41">
        <v>698691</v>
      </c>
      <c r="C39" s="41">
        <v>698691</v>
      </c>
      <c r="D39" s="41">
        <v>698691</v>
      </c>
      <c r="E39" s="41">
        <v>698691</v>
      </c>
      <c r="F39" s="41">
        <v>828691</v>
      </c>
      <c r="G39" s="41">
        <v>828691</v>
      </c>
      <c r="H39" s="41">
        <v>828691</v>
      </c>
      <c r="I39" s="41">
        <v>828691</v>
      </c>
      <c r="J39" s="41">
        <v>828691</v>
      </c>
      <c r="K39" s="41">
        <v>828691</v>
      </c>
      <c r="L39" s="41">
        <v>828691</v>
      </c>
      <c r="M39" s="41">
        <v>828691</v>
      </c>
      <c r="N39" s="41">
        <v>698691</v>
      </c>
    </row>
    <row r="40" spans="1:14" hidden="1">
      <c r="A40" s="44" t="s">
        <v>382</v>
      </c>
      <c r="B40" s="41">
        <v>2994127</v>
      </c>
      <c r="C40" s="41">
        <v>2979573</v>
      </c>
      <c r="D40" s="41">
        <v>2982702</v>
      </c>
      <c r="E40" s="41">
        <v>2987906</v>
      </c>
      <c r="F40" s="41">
        <v>3006621</v>
      </c>
      <c r="G40" s="41">
        <v>3028724</v>
      </c>
      <c r="H40" s="41">
        <v>3032074</v>
      </c>
      <c r="I40" s="41">
        <v>3035694</v>
      </c>
      <c r="J40" s="41">
        <v>3038871</v>
      </c>
      <c r="K40" s="41">
        <v>3042153</v>
      </c>
      <c r="L40" s="41">
        <v>3045329</v>
      </c>
      <c r="M40" s="41">
        <v>3053090</v>
      </c>
      <c r="N40" s="41">
        <v>2979053</v>
      </c>
    </row>
    <row r="41" spans="1:14" hidden="1">
      <c r="A41" s="43" t="s">
        <v>381</v>
      </c>
      <c r="B41" s="41">
        <v>2994127</v>
      </c>
      <c r="C41" s="41">
        <v>2979573</v>
      </c>
      <c r="D41" s="41">
        <v>2982702</v>
      </c>
      <c r="E41" s="41">
        <v>2987906</v>
      </c>
      <c r="F41" s="41">
        <v>3006621</v>
      </c>
      <c r="G41" s="41">
        <v>3028724</v>
      </c>
      <c r="H41" s="41">
        <v>3032074</v>
      </c>
      <c r="I41" s="41">
        <v>3035694</v>
      </c>
      <c r="J41" s="41">
        <v>3038871</v>
      </c>
      <c r="K41" s="41">
        <v>3042153</v>
      </c>
      <c r="L41" s="41">
        <v>3045329</v>
      </c>
      <c r="M41" s="41">
        <v>3053090</v>
      </c>
      <c r="N41" s="41">
        <v>2979053</v>
      </c>
    </row>
    <row r="42" spans="1:14" hidden="1">
      <c r="A42" s="40" t="s">
        <v>380</v>
      </c>
      <c r="B42" s="39">
        <v>3692818</v>
      </c>
      <c r="C42" s="39">
        <v>3678264</v>
      </c>
      <c r="D42" s="39">
        <v>3681393</v>
      </c>
      <c r="E42" s="39">
        <v>3686597</v>
      </c>
      <c r="F42" s="39">
        <v>3835312</v>
      </c>
      <c r="G42" s="39">
        <v>3857414</v>
      </c>
      <c r="H42" s="39">
        <v>3860765</v>
      </c>
      <c r="I42" s="39">
        <v>3864385</v>
      </c>
      <c r="J42" s="39">
        <v>3867561</v>
      </c>
      <c r="K42" s="39">
        <v>3870844</v>
      </c>
      <c r="L42" s="39">
        <v>3874020</v>
      </c>
      <c r="M42" s="39">
        <v>3881780</v>
      </c>
      <c r="N42" s="39">
        <v>3677744</v>
      </c>
    </row>
    <row r="43" spans="1:14" hidden="1">
      <c r="A43" s="38"/>
      <c r="B43" s="37"/>
      <c r="C43" s="37"/>
      <c r="D43" s="37"/>
      <c r="E43" s="37"/>
      <c r="F43" s="37"/>
      <c r="G43" s="37"/>
      <c r="H43" s="37"/>
      <c r="I43" s="37"/>
      <c r="J43" s="37"/>
      <c r="K43" s="37"/>
      <c r="L43" s="37"/>
      <c r="M43" s="37"/>
      <c r="N43" s="37"/>
    </row>
    <row r="44" spans="1:14" hidden="1">
      <c r="A44" s="45" t="s">
        <v>379</v>
      </c>
      <c r="B44" s="37"/>
      <c r="C44" s="37"/>
      <c r="D44" s="37"/>
      <c r="E44" s="37"/>
      <c r="F44" s="37"/>
      <c r="G44" s="37"/>
      <c r="H44" s="37"/>
      <c r="I44" s="37"/>
      <c r="J44" s="37"/>
      <c r="K44" s="37"/>
      <c r="L44" s="37"/>
      <c r="M44" s="37"/>
      <c r="N44" s="37"/>
    </row>
    <row r="45" spans="1:14" hidden="1">
      <c r="A45" s="44" t="s">
        <v>378</v>
      </c>
      <c r="B45" s="46">
        <v>-10216</v>
      </c>
      <c r="C45" s="46">
        <v>-2159</v>
      </c>
      <c r="D45" s="46">
        <v>-372723</v>
      </c>
      <c r="E45" s="41">
        <v>993631</v>
      </c>
      <c r="F45" s="41">
        <v>1656003</v>
      </c>
      <c r="G45" s="46">
        <v>-532251</v>
      </c>
      <c r="H45" s="41">
        <v>26725</v>
      </c>
      <c r="I45" s="46">
        <v>-1630</v>
      </c>
      <c r="J45" s="41">
        <v>1884131</v>
      </c>
      <c r="K45" s="41">
        <v>0</v>
      </c>
      <c r="L45" s="41">
        <v>9627</v>
      </c>
      <c r="M45" s="41">
        <v>81371</v>
      </c>
      <c r="N45" s="41">
        <v>1367639</v>
      </c>
    </row>
    <row r="46" spans="1:14" hidden="1">
      <c r="A46" s="44" t="s">
        <v>377</v>
      </c>
      <c r="B46" s="46">
        <v>-436819</v>
      </c>
      <c r="C46" s="46">
        <v>-154867</v>
      </c>
      <c r="D46" s="46">
        <v>-123472</v>
      </c>
      <c r="E46" s="46">
        <v>-673823</v>
      </c>
      <c r="F46" s="46">
        <v>-208617</v>
      </c>
      <c r="G46" s="46">
        <v>-162143</v>
      </c>
      <c r="H46" s="46">
        <v>-362620</v>
      </c>
      <c r="I46" s="46">
        <v>-172443</v>
      </c>
      <c r="J46" s="46">
        <v>-127935</v>
      </c>
      <c r="K46" s="46">
        <v>-716977</v>
      </c>
      <c r="L46" s="46">
        <v>-185128</v>
      </c>
      <c r="M46" s="46">
        <v>-207633</v>
      </c>
      <c r="N46" s="46">
        <v>-1364538</v>
      </c>
    </row>
    <row r="47" spans="1:14" hidden="1">
      <c r="A47" s="44" t="s">
        <v>376</v>
      </c>
      <c r="B47" s="41">
        <v>703001</v>
      </c>
      <c r="C47" s="41">
        <v>487183</v>
      </c>
      <c r="D47" s="41">
        <v>184789</v>
      </c>
      <c r="E47" s="41">
        <v>56213</v>
      </c>
      <c r="F47" s="41">
        <v>753457</v>
      </c>
      <c r="G47" s="41">
        <v>266692</v>
      </c>
      <c r="H47" s="41">
        <v>885286</v>
      </c>
      <c r="I47" s="41">
        <v>447955</v>
      </c>
      <c r="J47" s="41">
        <v>210813</v>
      </c>
      <c r="K47" s="41">
        <v>354289</v>
      </c>
      <c r="L47" s="41">
        <v>683396</v>
      </c>
      <c r="M47" s="41">
        <v>82891</v>
      </c>
      <c r="N47" s="41">
        <v>667130</v>
      </c>
    </row>
    <row r="48" spans="1:14" hidden="1">
      <c r="A48" s="44" t="s">
        <v>375</v>
      </c>
      <c r="B48" s="41">
        <v>0</v>
      </c>
      <c r="C48" s="46">
        <v>-14503</v>
      </c>
      <c r="D48" s="46">
        <v>-14503</v>
      </c>
      <c r="E48" s="46">
        <v>-14503</v>
      </c>
      <c r="F48" s="46">
        <v>-14503</v>
      </c>
      <c r="G48" s="46">
        <v>-14503</v>
      </c>
      <c r="H48" s="46">
        <v>-14503</v>
      </c>
      <c r="I48" s="46">
        <v>-14503</v>
      </c>
      <c r="J48" s="46">
        <v>-14503</v>
      </c>
      <c r="K48" s="46">
        <v>-13836</v>
      </c>
      <c r="L48" s="46">
        <v>-13836</v>
      </c>
      <c r="M48" s="46">
        <v>-13836</v>
      </c>
      <c r="N48" s="41">
        <v>0</v>
      </c>
    </row>
    <row r="49" spans="1:14" hidden="1">
      <c r="A49" s="44" t="s">
        <v>374</v>
      </c>
      <c r="B49" s="41">
        <v>0</v>
      </c>
      <c r="C49" s="41">
        <v>799</v>
      </c>
      <c r="D49" s="41">
        <v>3822</v>
      </c>
      <c r="E49" s="41">
        <v>1279</v>
      </c>
      <c r="F49" s="41">
        <v>129982</v>
      </c>
      <c r="G49" s="41">
        <v>167349</v>
      </c>
      <c r="H49" s="41">
        <v>24</v>
      </c>
      <c r="I49" s="41">
        <v>4297</v>
      </c>
      <c r="J49" s="41">
        <v>33630</v>
      </c>
      <c r="K49" s="41">
        <v>11286</v>
      </c>
      <c r="L49" s="41">
        <v>149439</v>
      </c>
      <c r="M49" s="41">
        <v>1980</v>
      </c>
      <c r="N49" s="41">
        <v>52731</v>
      </c>
    </row>
    <row r="50" spans="1:14" hidden="1">
      <c r="A50" s="44" t="s">
        <v>373</v>
      </c>
      <c r="B50" s="41">
        <v>832263</v>
      </c>
      <c r="C50" s="41">
        <v>58385</v>
      </c>
      <c r="D50" s="41">
        <v>334525</v>
      </c>
      <c r="E50" s="41">
        <v>762986</v>
      </c>
      <c r="F50" s="41">
        <v>249139</v>
      </c>
      <c r="G50" s="41">
        <v>359569</v>
      </c>
      <c r="H50" s="41">
        <v>68179</v>
      </c>
      <c r="I50" s="41">
        <v>120045</v>
      </c>
      <c r="J50" s="41">
        <v>152275</v>
      </c>
      <c r="K50" s="41">
        <v>54195</v>
      </c>
      <c r="L50" s="41">
        <v>284522</v>
      </c>
      <c r="M50" s="41">
        <v>67487</v>
      </c>
      <c r="N50" s="41">
        <v>91493</v>
      </c>
    </row>
    <row r="51" spans="1:14" hidden="1">
      <c r="A51" s="44" t="s">
        <v>372</v>
      </c>
      <c r="B51" s="46">
        <v>-1844</v>
      </c>
      <c r="C51" s="46">
        <v>-1844</v>
      </c>
      <c r="D51" s="46">
        <v>-1818</v>
      </c>
      <c r="E51" s="46">
        <v>-1818</v>
      </c>
      <c r="F51" s="46">
        <v>-1818</v>
      </c>
      <c r="G51" s="46">
        <v>-1818</v>
      </c>
      <c r="H51" s="46">
        <v>-1818</v>
      </c>
      <c r="I51" s="46">
        <v>-1818</v>
      </c>
      <c r="J51" s="46">
        <v>-1818</v>
      </c>
      <c r="K51" s="46">
        <v>-1818</v>
      </c>
      <c r="L51" s="46">
        <v>-1818</v>
      </c>
      <c r="M51" s="46">
        <v>-1818</v>
      </c>
      <c r="N51" s="46">
        <v>-1844</v>
      </c>
    </row>
    <row r="52" spans="1:14" hidden="1">
      <c r="A52" s="44" t="s">
        <v>371</v>
      </c>
      <c r="B52" s="41">
        <v>0</v>
      </c>
      <c r="C52" s="41">
        <v>0</v>
      </c>
      <c r="D52" s="41">
        <v>0</v>
      </c>
      <c r="E52" s="41">
        <v>0</v>
      </c>
      <c r="F52" s="41">
        <v>0</v>
      </c>
      <c r="G52" s="41">
        <v>0</v>
      </c>
      <c r="H52" s="41">
        <v>0</v>
      </c>
      <c r="I52" s="41">
        <v>0</v>
      </c>
      <c r="J52" s="41">
        <v>0</v>
      </c>
      <c r="K52" s="41">
        <v>0</v>
      </c>
      <c r="L52" s="41">
        <v>0</v>
      </c>
      <c r="M52" s="41">
        <v>0</v>
      </c>
      <c r="N52" s="46">
        <v>-70646</v>
      </c>
    </row>
    <row r="53" spans="1:14" hidden="1">
      <c r="A53" s="44" t="s">
        <v>370</v>
      </c>
      <c r="B53" s="46">
        <v>-9965</v>
      </c>
      <c r="C53" s="46">
        <v>-9965</v>
      </c>
      <c r="D53" s="46">
        <v>-9827</v>
      </c>
      <c r="E53" s="46">
        <v>-9900</v>
      </c>
      <c r="F53" s="46">
        <v>-9900</v>
      </c>
      <c r="G53" s="46">
        <v>-9900</v>
      </c>
      <c r="H53" s="46">
        <v>-9900</v>
      </c>
      <c r="I53" s="46">
        <v>-9900</v>
      </c>
      <c r="J53" s="46">
        <v>-9900</v>
      </c>
      <c r="K53" s="46">
        <v>-9900</v>
      </c>
      <c r="L53" s="46">
        <v>-9650</v>
      </c>
      <c r="M53" s="46">
        <v>-9650</v>
      </c>
      <c r="N53" s="46">
        <v>-9965</v>
      </c>
    </row>
    <row r="54" spans="1:14" hidden="1">
      <c r="A54" s="44" t="s">
        <v>369</v>
      </c>
      <c r="B54" s="46">
        <v>-791</v>
      </c>
      <c r="C54" s="46">
        <v>-791</v>
      </c>
      <c r="D54" s="46">
        <v>-791</v>
      </c>
      <c r="E54" s="46">
        <v>-791</v>
      </c>
      <c r="F54" s="46">
        <v>-791</v>
      </c>
      <c r="G54" s="46">
        <v>-791</v>
      </c>
      <c r="H54" s="46">
        <v>-791</v>
      </c>
      <c r="I54" s="46">
        <v>-791</v>
      </c>
      <c r="J54" s="46">
        <v>-791</v>
      </c>
      <c r="K54" s="46">
        <v>-791</v>
      </c>
      <c r="L54" s="46">
        <v>-791</v>
      </c>
      <c r="M54" s="46">
        <v>-791</v>
      </c>
      <c r="N54" s="46">
        <v>-791</v>
      </c>
    </row>
    <row r="55" spans="1:14" hidden="1">
      <c r="A55" s="43" t="s">
        <v>368</v>
      </c>
      <c r="B55" s="41">
        <v>1075628</v>
      </c>
      <c r="C55" s="41">
        <v>362237</v>
      </c>
      <c r="D55" s="41">
        <v>0</v>
      </c>
      <c r="E55" s="41">
        <v>1113273</v>
      </c>
      <c r="F55" s="41">
        <v>2552950</v>
      </c>
      <c r="G55" s="41">
        <v>72203</v>
      </c>
      <c r="H55" s="41">
        <v>590581</v>
      </c>
      <c r="I55" s="41">
        <v>371212</v>
      </c>
      <c r="J55" s="41">
        <v>2125902</v>
      </c>
      <c r="K55" s="46">
        <v>-323552</v>
      </c>
      <c r="L55" s="41">
        <v>915761</v>
      </c>
      <c r="M55" s="41">
        <v>0</v>
      </c>
      <c r="N55" s="41">
        <v>731209</v>
      </c>
    </row>
    <row r="56" spans="1:14" hidden="1">
      <c r="A56" s="44" t="s">
        <v>367</v>
      </c>
      <c r="B56" s="41">
        <v>12438746</v>
      </c>
      <c r="C56" s="41">
        <v>12752118</v>
      </c>
      <c r="D56" s="41">
        <v>11662578</v>
      </c>
      <c r="E56" s="41">
        <v>11859256</v>
      </c>
      <c r="F56" s="41">
        <v>8061906</v>
      </c>
      <c r="G56" s="41">
        <v>9140150</v>
      </c>
      <c r="H56" s="41">
        <v>11438751</v>
      </c>
      <c r="I56" s="41">
        <v>11580020</v>
      </c>
      <c r="J56" s="41">
        <v>11919047</v>
      </c>
      <c r="K56" s="41">
        <v>10382086</v>
      </c>
      <c r="L56" s="41">
        <v>9132280</v>
      </c>
      <c r="M56" s="41">
        <v>11058802</v>
      </c>
      <c r="N56" s="41">
        <v>11822195</v>
      </c>
    </row>
    <row r="57" spans="1:14" hidden="1">
      <c r="A57" s="44" t="s">
        <v>366</v>
      </c>
      <c r="B57" s="41">
        <v>39746</v>
      </c>
      <c r="C57" s="41">
        <v>44796</v>
      </c>
      <c r="D57" s="41">
        <v>32901</v>
      </c>
      <c r="E57" s="41">
        <v>8556</v>
      </c>
      <c r="F57" s="41">
        <v>45758</v>
      </c>
      <c r="G57" s="41">
        <v>16777</v>
      </c>
      <c r="H57" s="41">
        <v>7684</v>
      </c>
      <c r="I57" s="41">
        <v>24261</v>
      </c>
      <c r="J57" s="41">
        <v>46983</v>
      </c>
      <c r="K57" s="41">
        <v>8395</v>
      </c>
      <c r="L57" s="41">
        <v>23481</v>
      </c>
      <c r="M57" s="41">
        <v>14743</v>
      </c>
      <c r="N57" s="41">
        <v>29220</v>
      </c>
    </row>
    <row r="58" spans="1:14" hidden="1">
      <c r="A58" s="44" t="s">
        <v>365</v>
      </c>
      <c r="B58" s="41">
        <v>17239</v>
      </c>
      <c r="C58" s="41">
        <v>13742</v>
      </c>
      <c r="D58" s="41">
        <v>17383</v>
      </c>
      <c r="E58" s="41">
        <v>20362</v>
      </c>
      <c r="F58" s="41">
        <v>17875</v>
      </c>
      <c r="G58" s="41">
        <v>19080</v>
      </c>
      <c r="H58" s="41">
        <v>22360</v>
      </c>
      <c r="I58" s="41">
        <v>21872</v>
      </c>
      <c r="J58" s="41">
        <v>25401</v>
      </c>
      <c r="K58" s="41">
        <v>23917</v>
      </c>
      <c r="L58" s="41">
        <v>23380</v>
      </c>
      <c r="M58" s="41">
        <v>26767</v>
      </c>
      <c r="N58" s="41">
        <v>16973</v>
      </c>
    </row>
    <row r="59" spans="1:14" hidden="1">
      <c r="A59" s="44" t="s">
        <v>364</v>
      </c>
      <c r="B59" s="46">
        <v>-15646</v>
      </c>
      <c r="C59" s="46">
        <v>-22989</v>
      </c>
      <c r="D59" s="46">
        <v>-25388</v>
      </c>
      <c r="E59" s="41">
        <v>37867</v>
      </c>
      <c r="F59" s="41">
        <v>84603</v>
      </c>
      <c r="G59" s="41">
        <v>104033</v>
      </c>
      <c r="H59" s="41">
        <v>116449</v>
      </c>
      <c r="I59" s="41">
        <v>115529</v>
      </c>
      <c r="J59" s="41">
        <v>182540</v>
      </c>
      <c r="K59" s="41">
        <v>220307</v>
      </c>
      <c r="L59" s="41">
        <v>149699</v>
      </c>
      <c r="M59" s="41">
        <v>217726</v>
      </c>
      <c r="N59" s="46">
        <v>-44934</v>
      </c>
    </row>
    <row r="60" spans="1:14" hidden="1">
      <c r="A60" s="44" t="s">
        <v>363</v>
      </c>
      <c r="B60" s="41">
        <v>11277496</v>
      </c>
      <c r="C60" s="41">
        <v>6178562</v>
      </c>
      <c r="D60" s="41">
        <v>6562319</v>
      </c>
      <c r="E60" s="41">
        <v>6231647</v>
      </c>
      <c r="F60" s="41">
        <v>3087141</v>
      </c>
      <c r="G60" s="41">
        <v>2424962</v>
      </c>
      <c r="H60" s="41">
        <v>5163016</v>
      </c>
      <c r="I60" s="41">
        <v>6042772</v>
      </c>
      <c r="J60" s="41">
        <v>5758414</v>
      </c>
      <c r="K60" s="41">
        <v>7055637</v>
      </c>
      <c r="L60" s="41">
        <v>6167986</v>
      </c>
      <c r="M60" s="41">
        <v>5205963</v>
      </c>
      <c r="N60" s="41">
        <v>10837570</v>
      </c>
    </row>
    <row r="61" spans="1:14" hidden="1">
      <c r="A61" s="44" t="s">
        <v>362</v>
      </c>
      <c r="B61" s="41">
        <v>678257</v>
      </c>
      <c r="C61" s="41">
        <v>562414</v>
      </c>
      <c r="D61" s="41">
        <v>2216991</v>
      </c>
      <c r="E61" s="41">
        <v>596116</v>
      </c>
      <c r="F61" s="41">
        <v>498406</v>
      </c>
      <c r="G61" s="41">
        <v>660104</v>
      </c>
      <c r="H61" s="41">
        <v>487152</v>
      </c>
      <c r="I61" s="41">
        <v>516597</v>
      </c>
      <c r="J61" s="41">
        <v>713289</v>
      </c>
      <c r="K61" s="41">
        <v>624104</v>
      </c>
      <c r="L61" s="41">
        <v>788421</v>
      </c>
      <c r="M61" s="41">
        <v>482221</v>
      </c>
      <c r="N61" s="41">
        <v>675734</v>
      </c>
    </row>
    <row r="62" spans="1:14" ht="22.5" hidden="1">
      <c r="A62" s="43" t="s">
        <v>361</v>
      </c>
      <c r="B62" s="41">
        <v>24435837</v>
      </c>
      <c r="C62" s="41">
        <v>19528643</v>
      </c>
      <c r="D62" s="41">
        <v>20466784</v>
      </c>
      <c r="E62" s="41">
        <v>18753804</v>
      </c>
      <c r="F62" s="41">
        <v>11795690</v>
      </c>
      <c r="G62" s="41">
        <v>12365106</v>
      </c>
      <c r="H62" s="41">
        <v>17235413</v>
      </c>
      <c r="I62" s="41">
        <v>18301051</v>
      </c>
      <c r="J62" s="41">
        <v>18645676</v>
      </c>
      <c r="K62" s="41">
        <v>18314447</v>
      </c>
      <c r="L62" s="41">
        <v>16285249</v>
      </c>
      <c r="M62" s="41">
        <v>17006222</v>
      </c>
      <c r="N62" s="41">
        <v>23336758</v>
      </c>
    </row>
    <row r="63" spans="1:14" hidden="1">
      <c r="A63" s="44" t="s">
        <v>360</v>
      </c>
      <c r="B63" s="41">
        <v>55509</v>
      </c>
      <c r="C63" s="41">
        <v>621517</v>
      </c>
      <c r="D63" s="41">
        <v>402251</v>
      </c>
      <c r="E63" s="41">
        <v>176478</v>
      </c>
      <c r="F63" s="41">
        <v>170748</v>
      </c>
      <c r="G63" s="41">
        <v>170943</v>
      </c>
      <c r="H63" s="41">
        <v>170943</v>
      </c>
      <c r="I63" s="41">
        <v>173862</v>
      </c>
      <c r="J63" s="41">
        <v>170943</v>
      </c>
      <c r="K63" s="41">
        <v>173943</v>
      </c>
      <c r="L63" s="41">
        <v>170132</v>
      </c>
      <c r="M63" s="41">
        <v>170132</v>
      </c>
      <c r="N63" s="41">
        <v>3389</v>
      </c>
    </row>
    <row r="64" spans="1:14" hidden="1">
      <c r="A64" s="44" t="s">
        <v>359</v>
      </c>
      <c r="B64" s="41">
        <v>11860</v>
      </c>
      <c r="C64" s="41">
        <v>105851</v>
      </c>
      <c r="D64" s="41">
        <v>49964</v>
      </c>
      <c r="E64" s="41">
        <v>563269</v>
      </c>
      <c r="F64" s="41">
        <v>499732</v>
      </c>
      <c r="G64" s="41">
        <v>206069</v>
      </c>
      <c r="H64" s="41">
        <v>84616</v>
      </c>
      <c r="I64" s="41">
        <v>205239</v>
      </c>
      <c r="J64" s="41">
        <v>346632</v>
      </c>
      <c r="K64" s="41">
        <v>115734</v>
      </c>
      <c r="L64" s="41">
        <v>120780</v>
      </c>
      <c r="M64" s="41">
        <v>30392</v>
      </c>
      <c r="N64" s="41">
        <v>9404</v>
      </c>
    </row>
    <row r="65" spans="1:14" hidden="1">
      <c r="A65" s="44" t="s">
        <v>358</v>
      </c>
      <c r="B65" s="46">
        <v>-100535</v>
      </c>
      <c r="C65" s="46">
        <v>-115125</v>
      </c>
      <c r="D65" s="41">
        <v>0</v>
      </c>
      <c r="E65" s="46">
        <v>-110854</v>
      </c>
      <c r="F65" s="46">
        <v>-483304</v>
      </c>
      <c r="G65" s="41">
        <v>0</v>
      </c>
      <c r="H65" s="46">
        <v>-73895</v>
      </c>
      <c r="I65" s="46">
        <v>-77425</v>
      </c>
      <c r="J65" s="41">
        <v>0</v>
      </c>
      <c r="K65" s="46">
        <v>-80312</v>
      </c>
      <c r="L65" s="41">
        <v>234635</v>
      </c>
      <c r="M65" s="41">
        <v>321409</v>
      </c>
      <c r="N65" s="41">
        <v>0</v>
      </c>
    </row>
    <row r="66" spans="1:14" hidden="1">
      <c r="A66" s="44" t="s">
        <v>357</v>
      </c>
      <c r="B66" s="41">
        <v>142882</v>
      </c>
      <c r="C66" s="41">
        <v>142672</v>
      </c>
      <c r="D66" s="41">
        <v>138888</v>
      </c>
      <c r="E66" s="41">
        <v>157502</v>
      </c>
      <c r="F66" s="41">
        <v>157982</v>
      </c>
      <c r="G66" s="41">
        <v>172326</v>
      </c>
      <c r="H66" s="41">
        <v>179752</v>
      </c>
      <c r="I66" s="41">
        <v>206052</v>
      </c>
      <c r="J66" s="41">
        <v>203647</v>
      </c>
      <c r="K66" s="41">
        <v>209098</v>
      </c>
      <c r="L66" s="41">
        <v>337816</v>
      </c>
      <c r="M66" s="41">
        <v>339826</v>
      </c>
      <c r="N66" s="41">
        <v>103886</v>
      </c>
    </row>
    <row r="67" spans="1:14" hidden="1">
      <c r="A67" s="44" t="s">
        <v>356</v>
      </c>
      <c r="B67" s="41">
        <v>10309</v>
      </c>
      <c r="C67" s="41">
        <v>9601</v>
      </c>
      <c r="D67" s="41">
        <v>8788</v>
      </c>
      <c r="E67" s="41">
        <v>8080</v>
      </c>
      <c r="F67" s="41">
        <v>7267</v>
      </c>
      <c r="G67" s="41">
        <v>15731</v>
      </c>
      <c r="H67" s="41">
        <v>14830</v>
      </c>
      <c r="I67" s="41">
        <v>13749</v>
      </c>
      <c r="J67" s="41">
        <v>12804</v>
      </c>
      <c r="K67" s="41">
        <v>13023</v>
      </c>
      <c r="L67" s="41">
        <v>12039</v>
      </c>
      <c r="M67" s="41">
        <v>11203</v>
      </c>
      <c r="N67" s="41">
        <v>8113</v>
      </c>
    </row>
    <row r="68" spans="1:14" hidden="1">
      <c r="A68" s="44" t="s">
        <v>355</v>
      </c>
      <c r="B68" s="41">
        <v>0</v>
      </c>
      <c r="C68" s="41">
        <v>0</v>
      </c>
      <c r="D68" s="41">
        <v>9169</v>
      </c>
      <c r="E68" s="41">
        <v>0</v>
      </c>
      <c r="F68" s="41">
        <v>0</v>
      </c>
      <c r="G68" s="41">
        <v>88734</v>
      </c>
      <c r="H68" s="41">
        <v>0</v>
      </c>
      <c r="I68" s="41">
        <v>0</v>
      </c>
      <c r="J68" s="41">
        <v>272239</v>
      </c>
      <c r="K68" s="41">
        <v>0</v>
      </c>
      <c r="L68" s="41">
        <v>0</v>
      </c>
      <c r="M68" s="41">
        <v>688654</v>
      </c>
      <c r="N68" s="41">
        <v>52342</v>
      </c>
    </row>
    <row r="69" spans="1:14" hidden="1">
      <c r="A69" s="44" t="s">
        <v>354</v>
      </c>
      <c r="B69" s="41">
        <v>752374</v>
      </c>
      <c r="C69" s="41">
        <v>817347</v>
      </c>
      <c r="D69" s="41">
        <v>1257705</v>
      </c>
      <c r="E69" s="41">
        <v>1255473</v>
      </c>
      <c r="F69" s="41">
        <v>1641556</v>
      </c>
      <c r="G69" s="41">
        <v>1389466</v>
      </c>
      <c r="H69" s="41">
        <v>1426854</v>
      </c>
      <c r="I69" s="41">
        <v>243503</v>
      </c>
      <c r="J69" s="41">
        <v>276914</v>
      </c>
      <c r="K69" s="41">
        <v>709920</v>
      </c>
      <c r="L69" s="41">
        <v>923840</v>
      </c>
      <c r="M69" s="41">
        <v>385134</v>
      </c>
      <c r="N69" s="41">
        <v>759778</v>
      </c>
    </row>
    <row r="70" spans="1:14" hidden="1">
      <c r="A70" s="44" t="s">
        <v>353</v>
      </c>
      <c r="B70" s="41">
        <v>51404</v>
      </c>
      <c r="C70" s="41">
        <v>51404</v>
      </c>
      <c r="D70" s="41">
        <v>51404</v>
      </c>
      <c r="E70" s="41">
        <v>51404</v>
      </c>
      <c r="F70" s="41">
        <v>51404</v>
      </c>
      <c r="G70" s="41">
        <v>51404</v>
      </c>
      <c r="H70" s="41">
        <v>51404</v>
      </c>
      <c r="I70" s="41">
        <v>51404</v>
      </c>
      <c r="J70" s="41">
        <v>51404</v>
      </c>
      <c r="K70" s="46">
        <v>-3635</v>
      </c>
      <c r="L70" s="46">
        <v>-3635</v>
      </c>
      <c r="M70" s="41">
        <v>0</v>
      </c>
      <c r="N70" s="41">
        <v>51404</v>
      </c>
    </row>
    <row r="71" spans="1:14" hidden="1">
      <c r="A71" s="44" t="s">
        <v>352</v>
      </c>
      <c r="B71" s="41">
        <v>0</v>
      </c>
      <c r="C71" s="41">
        <v>0</v>
      </c>
      <c r="D71" s="41">
        <v>0</v>
      </c>
      <c r="E71" s="41">
        <v>0</v>
      </c>
      <c r="F71" s="41">
        <v>0</v>
      </c>
      <c r="G71" s="41">
        <v>0</v>
      </c>
      <c r="H71" s="41">
        <v>0</v>
      </c>
      <c r="I71" s="41">
        <v>0</v>
      </c>
      <c r="J71" s="41">
        <v>0</v>
      </c>
      <c r="K71" s="41">
        <v>0</v>
      </c>
      <c r="L71" s="46">
        <v>-8911</v>
      </c>
      <c r="M71" s="41">
        <v>50400</v>
      </c>
      <c r="N71" s="41">
        <v>0</v>
      </c>
    </row>
    <row r="72" spans="1:14" hidden="1">
      <c r="A72" s="43" t="s">
        <v>351</v>
      </c>
      <c r="B72" s="41">
        <v>923802</v>
      </c>
      <c r="C72" s="41">
        <v>1633268</v>
      </c>
      <c r="D72" s="41">
        <v>1918169</v>
      </c>
      <c r="E72" s="41">
        <v>2101353</v>
      </c>
      <c r="F72" s="41">
        <v>2045384</v>
      </c>
      <c r="G72" s="41">
        <v>2094673</v>
      </c>
      <c r="H72" s="41">
        <v>1854504</v>
      </c>
      <c r="I72" s="41">
        <v>816385</v>
      </c>
      <c r="J72" s="41">
        <v>1334583</v>
      </c>
      <c r="K72" s="41">
        <v>1137773</v>
      </c>
      <c r="L72" s="41">
        <v>1786696</v>
      </c>
      <c r="M72" s="41">
        <v>1997150</v>
      </c>
      <c r="N72" s="41">
        <v>988316</v>
      </c>
    </row>
    <row r="73" spans="1:14" hidden="1">
      <c r="A73" s="44" t="s">
        <v>350</v>
      </c>
      <c r="B73" s="46">
        <v>-218743</v>
      </c>
      <c r="C73" s="46">
        <v>-230297</v>
      </c>
      <c r="D73" s="46">
        <v>-250423</v>
      </c>
      <c r="E73" s="46">
        <v>-234296</v>
      </c>
      <c r="F73" s="46">
        <v>-213599</v>
      </c>
      <c r="G73" s="46">
        <v>-172791</v>
      </c>
      <c r="H73" s="46">
        <v>-146296</v>
      </c>
      <c r="I73" s="46">
        <v>-145560</v>
      </c>
      <c r="J73" s="46">
        <v>-139080</v>
      </c>
      <c r="K73" s="46">
        <v>-127480</v>
      </c>
      <c r="L73" s="46">
        <v>-130182</v>
      </c>
      <c r="M73" s="46">
        <v>-139482</v>
      </c>
      <c r="N73" s="46">
        <v>-181889</v>
      </c>
    </row>
    <row r="74" spans="1:14" hidden="1">
      <c r="A74" s="43" t="s">
        <v>349</v>
      </c>
      <c r="B74" s="46">
        <v>-218743</v>
      </c>
      <c r="C74" s="46">
        <v>-230297</v>
      </c>
      <c r="D74" s="46">
        <v>-250423</v>
      </c>
      <c r="E74" s="46">
        <v>-234296</v>
      </c>
      <c r="F74" s="46">
        <v>-213599</v>
      </c>
      <c r="G74" s="46">
        <v>-172791</v>
      </c>
      <c r="H74" s="46">
        <v>-146296</v>
      </c>
      <c r="I74" s="46">
        <v>-145560</v>
      </c>
      <c r="J74" s="46">
        <v>-139080</v>
      </c>
      <c r="K74" s="46">
        <v>-127480</v>
      </c>
      <c r="L74" s="46">
        <v>-130182</v>
      </c>
      <c r="M74" s="46">
        <v>-139482</v>
      </c>
      <c r="N74" s="46">
        <v>-181889</v>
      </c>
    </row>
    <row r="75" spans="1:14" hidden="1">
      <c r="A75" s="44" t="s">
        <v>348</v>
      </c>
      <c r="B75" s="41">
        <v>0</v>
      </c>
      <c r="C75" s="41">
        <v>0</v>
      </c>
      <c r="D75" s="41">
        <v>0</v>
      </c>
      <c r="E75" s="41">
        <v>0</v>
      </c>
      <c r="F75" s="41">
        <v>0</v>
      </c>
      <c r="G75" s="41">
        <v>0</v>
      </c>
      <c r="H75" s="41">
        <v>0</v>
      </c>
      <c r="I75" s="41">
        <v>0</v>
      </c>
      <c r="J75" s="41">
        <v>0</v>
      </c>
      <c r="K75" s="41">
        <v>34939</v>
      </c>
      <c r="L75" s="41">
        <v>0</v>
      </c>
      <c r="M75" s="41">
        <v>13580871</v>
      </c>
      <c r="N75" s="41">
        <v>0</v>
      </c>
    </row>
    <row r="76" spans="1:14" hidden="1">
      <c r="A76" s="44" t="s">
        <v>347</v>
      </c>
      <c r="B76" s="41">
        <v>0</v>
      </c>
      <c r="C76" s="41">
        <v>0</v>
      </c>
      <c r="D76" s="41">
        <v>0</v>
      </c>
      <c r="E76" s="41">
        <v>0</v>
      </c>
      <c r="F76" s="41">
        <v>0</v>
      </c>
      <c r="G76" s="41">
        <v>0</v>
      </c>
      <c r="H76" s="41">
        <v>0</v>
      </c>
      <c r="I76" s="41">
        <v>0</v>
      </c>
      <c r="J76" s="41">
        <v>0</v>
      </c>
      <c r="K76" s="41">
        <v>0</v>
      </c>
      <c r="L76" s="41">
        <v>0</v>
      </c>
      <c r="M76" s="41">
        <v>42340</v>
      </c>
      <c r="N76" s="41">
        <v>0</v>
      </c>
    </row>
    <row r="77" spans="1:14" ht="22.5" hidden="1">
      <c r="A77" s="43" t="s">
        <v>346</v>
      </c>
      <c r="B77" s="41">
        <v>0</v>
      </c>
      <c r="C77" s="41">
        <v>0</v>
      </c>
      <c r="D77" s="41">
        <v>0</v>
      </c>
      <c r="E77" s="41">
        <v>0</v>
      </c>
      <c r="F77" s="41">
        <v>0</v>
      </c>
      <c r="G77" s="41">
        <v>0</v>
      </c>
      <c r="H77" s="41">
        <v>0</v>
      </c>
      <c r="I77" s="41">
        <v>0</v>
      </c>
      <c r="J77" s="41">
        <v>0</v>
      </c>
      <c r="K77" s="41">
        <v>34939</v>
      </c>
      <c r="L77" s="41">
        <v>0</v>
      </c>
      <c r="M77" s="41">
        <v>13623211</v>
      </c>
      <c r="N77" s="41">
        <v>0</v>
      </c>
    </row>
    <row r="78" spans="1:14" hidden="1">
      <c r="A78" s="44" t="s">
        <v>345</v>
      </c>
      <c r="B78" s="41">
        <v>10960327</v>
      </c>
      <c r="C78" s="41">
        <v>7512893</v>
      </c>
      <c r="D78" s="41">
        <v>11056916</v>
      </c>
      <c r="E78" s="41">
        <v>9878145</v>
      </c>
      <c r="F78" s="41">
        <v>7586577</v>
      </c>
      <c r="G78" s="41">
        <v>9036467</v>
      </c>
      <c r="H78" s="41">
        <v>11316238</v>
      </c>
      <c r="I78" s="41">
        <v>11303192</v>
      </c>
      <c r="J78" s="41">
        <v>8554071</v>
      </c>
      <c r="K78" s="41">
        <v>9690496</v>
      </c>
      <c r="L78" s="41">
        <v>7760227</v>
      </c>
      <c r="M78" s="41">
        <v>11490800</v>
      </c>
      <c r="N78" s="41">
        <v>19503795</v>
      </c>
    </row>
    <row r="79" spans="1:14" hidden="1">
      <c r="A79" s="43" t="s">
        <v>344</v>
      </c>
      <c r="B79" s="41">
        <v>10960327</v>
      </c>
      <c r="C79" s="41">
        <v>7512893</v>
      </c>
      <c r="D79" s="41">
        <v>11056916</v>
      </c>
      <c r="E79" s="41">
        <v>9878145</v>
      </c>
      <c r="F79" s="41">
        <v>7586577</v>
      </c>
      <c r="G79" s="41">
        <v>9036467</v>
      </c>
      <c r="H79" s="41">
        <v>11316238</v>
      </c>
      <c r="I79" s="41">
        <v>11303192</v>
      </c>
      <c r="J79" s="41">
        <v>8554071</v>
      </c>
      <c r="K79" s="41">
        <v>9690496</v>
      </c>
      <c r="L79" s="41">
        <v>7760227</v>
      </c>
      <c r="M79" s="41">
        <v>11490800</v>
      </c>
      <c r="N79" s="41">
        <v>19503795</v>
      </c>
    </row>
    <row r="80" spans="1:14" hidden="1">
      <c r="A80" s="44" t="s">
        <v>343</v>
      </c>
      <c r="B80" s="41">
        <v>1907000</v>
      </c>
      <c r="C80" s="41">
        <v>967597</v>
      </c>
      <c r="D80" s="41">
        <v>206934</v>
      </c>
      <c r="E80" s="46">
        <v>-3295</v>
      </c>
      <c r="F80" s="41">
        <v>760190</v>
      </c>
      <c r="G80" s="41">
        <v>130238</v>
      </c>
      <c r="H80" s="46">
        <v>-253</v>
      </c>
      <c r="I80" s="46">
        <v>-253</v>
      </c>
      <c r="J80" s="46">
        <v>-245</v>
      </c>
      <c r="K80" s="46">
        <v>-9229</v>
      </c>
      <c r="L80" s="41">
        <v>2355</v>
      </c>
      <c r="M80" s="46">
        <v>-252</v>
      </c>
      <c r="N80" s="46">
        <v>-165641</v>
      </c>
    </row>
    <row r="81" spans="1:14" hidden="1">
      <c r="A81" s="44" t="s">
        <v>342</v>
      </c>
      <c r="B81" s="41">
        <v>104997</v>
      </c>
      <c r="C81" s="41">
        <v>105045</v>
      </c>
      <c r="D81" s="41">
        <v>69203</v>
      </c>
      <c r="E81" s="41">
        <v>108519</v>
      </c>
      <c r="F81" s="41">
        <v>104033</v>
      </c>
      <c r="G81" s="41">
        <v>92608</v>
      </c>
      <c r="H81" s="41">
        <v>91608</v>
      </c>
      <c r="I81" s="41">
        <v>88847</v>
      </c>
      <c r="J81" s="41">
        <v>91818</v>
      </c>
      <c r="K81" s="41">
        <v>103566</v>
      </c>
      <c r="L81" s="41">
        <v>108469</v>
      </c>
      <c r="M81" s="41">
        <v>120791</v>
      </c>
      <c r="N81" s="41">
        <v>122534</v>
      </c>
    </row>
    <row r="82" spans="1:14" hidden="1">
      <c r="A82" s="44" t="s">
        <v>341</v>
      </c>
      <c r="B82" s="41">
        <v>1696638</v>
      </c>
      <c r="C82" s="41">
        <v>3567874</v>
      </c>
      <c r="D82" s="41">
        <v>4517625</v>
      </c>
      <c r="E82" s="41">
        <v>4720008</v>
      </c>
      <c r="F82" s="41">
        <v>4716654</v>
      </c>
      <c r="G82" s="41">
        <v>5468694</v>
      </c>
      <c r="H82" s="41">
        <v>5594124</v>
      </c>
      <c r="I82" s="41">
        <v>5593871</v>
      </c>
      <c r="J82" s="41">
        <v>5593618</v>
      </c>
      <c r="K82" s="41">
        <v>5593373</v>
      </c>
      <c r="L82" s="41">
        <v>5584151</v>
      </c>
      <c r="M82" s="41">
        <v>5586457</v>
      </c>
      <c r="N82" s="41">
        <v>1862269</v>
      </c>
    </row>
    <row r="83" spans="1:14" hidden="1">
      <c r="A83" s="44" t="s">
        <v>340</v>
      </c>
      <c r="B83" s="41">
        <v>800708</v>
      </c>
      <c r="C83" s="41">
        <v>1464736</v>
      </c>
      <c r="D83" s="41">
        <v>1464736</v>
      </c>
      <c r="E83" s="41">
        <v>1464736</v>
      </c>
      <c r="F83" s="41">
        <v>1464736</v>
      </c>
      <c r="G83" s="41">
        <v>1464736</v>
      </c>
      <c r="H83" s="41">
        <v>1462183</v>
      </c>
      <c r="I83" s="41">
        <v>1459181</v>
      </c>
      <c r="J83" s="41">
        <v>1457910</v>
      </c>
      <c r="K83" s="41">
        <v>1456248</v>
      </c>
      <c r="L83" s="41">
        <v>1456248</v>
      </c>
      <c r="M83" s="41">
        <v>1455940</v>
      </c>
      <c r="N83" s="41">
        <v>739865</v>
      </c>
    </row>
    <row r="84" spans="1:14" hidden="1">
      <c r="A84" s="43" t="s">
        <v>339</v>
      </c>
      <c r="B84" s="41">
        <v>4509342</v>
      </c>
      <c r="C84" s="41">
        <v>6105252</v>
      </c>
      <c r="D84" s="41">
        <v>6258498</v>
      </c>
      <c r="E84" s="41">
        <v>6289967</v>
      </c>
      <c r="F84" s="41">
        <v>7045612</v>
      </c>
      <c r="G84" s="41">
        <v>7156276</v>
      </c>
      <c r="H84" s="41">
        <v>7147662</v>
      </c>
      <c r="I84" s="41">
        <v>7141646</v>
      </c>
      <c r="J84" s="41">
        <v>7143101</v>
      </c>
      <c r="K84" s="41">
        <v>7143958</v>
      </c>
      <c r="L84" s="41">
        <v>7151224</v>
      </c>
      <c r="M84" s="41">
        <v>7162935</v>
      </c>
      <c r="N84" s="41">
        <v>2559027</v>
      </c>
    </row>
    <row r="85" spans="1:14" hidden="1">
      <c r="A85" s="44" t="s">
        <v>338</v>
      </c>
      <c r="B85" s="41">
        <v>0</v>
      </c>
      <c r="C85" s="41">
        <v>0</v>
      </c>
      <c r="D85" s="41">
        <v>0</v>
      </c>
      <c r="E85" s="41">
        <v>0</v>
      </c>
      <c r="F85" s="41">
        <v>0</v>
      </c>
      <c r="G85" s="41">
        <v>0</v>
      </c>
      <c r="H85" s="41">
        <v>0</v>
      </c>
      <c r="I85" s="46">
        <v>-27</v>
      </c>
      <c r="J85" s="41">
        <v>0</v>
      </c>
      <c r="K85" s="41">
        <v>14580</v>
      </c>
      <c r="L85" s="41">
        <v>0</v>
      </c>
      <c r="M85" s="41">
        <v>0</v>
      </c>
      <c r="N85" s="41">
        <v>0</v>
      </c>
    </row>
    <row r="86" spans="1:14" hidden="1">
      <c r="A86" s="43" t="s">
        <v>337</v>
      </c>
      <c r="B86" s="41">
        <v>0</v>
      </c>
      <c r="C86" s="41">
        <v>0</v>
      </c>
      <c r="D86" s="41">
        <v>0</v>
      </c>
      <c r="E86" s="41">
        <v>0</v>
      </c>
      <c r="F86" s="41">
        <v>0</v>
      </c>
      <c r="G86" s="41">
        <v>0</v>
      </c>
      <c r="H86" s="41">
        <v>0</v>
      </c>
      <c r="I86" s="46">
        <v>-27</v>
      </c>
      <c r="J86" s="41">
        <v>0</v>
      </c>
      <c r="K86" s="41">
        <v>14580</v>
      </c>
      <c r="L86" s="41">
        <v>0</v>
      </c>
      <c r="M86" s="41">
        <v>0</v>
      </c>
      <c r="N86" s="41">
        <v>0</v>
      </c>
    </row>
    <row r="87" spans="1:14" hidden="1">
      <c r="A87" s="44" t="s">
        <v>336</v>
      </c>
      <c r="B87" s="41">
        <v>29027510</v>
      </c>
      <c r="C87" s="41">
        <v>29196368</v>
      </c>
      <c r="D87" s="41">
        <v>28598773</v>
      </c>
      <c r="E87" s="41">
        <v>28648509</v>
      </c>
      <c r="F87" s="41">
        <v>28998648</v>
      </c>
      <c r="G87" s="41">
        <v>29501289</v>
      </c>
      <c r="H87" s="41">
        <v>29543185</v>
      </c>
      <c r="I87" s="41">
        <v>29919275</v>
      </c>
      <c r="J87" s="41">
        <v>30208308</v>
      </c>
      <c r="K87" s="41">
        <v>30390187</v>
      </c>
      <c r="L87" s="41">
        <v>31049734</v>
      </c>
      <c r="M87" s="41">
        <v>31313503</v>
      </c>
      <c r="N87" s="41">
        <v>28427624</v>
      </c>
    </row>
    <row r="88" spans="1:14" hidden="1">
      <c r="A88" s="44" t="s">
        <v>335</v>
      </c>
      <c r="B88" s="41">
        <v>2932479</v>
      </c>
      <c r="C88" s="41">
        <v>2932638</v>
      </c>
      <c r="D88" s="41">
        <v>2934334</v>
      </c>
      <c r="E88" s="41">
        <v>2954002</v>
      </c>
      <c r="F88" s="41">
        <v>2945876</v>
      </c>
      <c r="G88" s="41">
        <v>2949459</v>
      </c>
      <c r="H88" s="41">
        <v>2940604</v>
      </c>
      <c r="I88" s="41">
        <v>2935496</v>
      </c>
      <c r="J88" s="41">
        <v>2902035</v>
      </c>
      <c r="K88" s="41">
        <v>3132691</v>
      </c>
      <c r="L88" s="41">
        <v>2904696</v>
      </c>
      <c r="M88" s="41">
        <v>2937493</v>
      </c>
      <c r="N88" s="41">
        <v>2875569</v>
      </c>
    </row>
    <row r="89" spans="1:14" hidden="1">
      <c r="A89" s="44" t="s">
        <v>334</v>
      </c>
      <c r="B89" s="46">
        <v>-1271094</v>
      </c>
      <c r="C89" s="46">
        <v>-1271094</v>
      </c>
      <c r="D89" s="46">
        <v>-1271094</v>
      </c>
      <c r="E89" s="46">
        <v>-1271094</v>
      </c>
      <c r="F89" s="46">
        <v>-1271094</v>
      </c>
      <c r="G89" s="46">
        <v>-1271094</v>
      </c>
      <c r="H89" s="46">
        <v>-1271094</v>
      </c>
      <c r="I89" s="46">
        <v>-1271094</v>
      </c>
      <c r="J89" s="46">
        <v>-1271094</v>
      </c>
      <c r="K89" s="46">
        <v>-1271094</v>
      </c>
      <c r="L89" s="46">
        <v>-1271094</v>
      </c>
      <c r="M89" s="46">
        <v>-1271094</v>
      </c>
      <c r="N89" s="46">
        <v>-1271094</v>
      </c>
    </row>
    <row r="90" spans="1:14" hidden="1">
      <c r="A90" s="44" t="s">
        <v>333</v>
      </c>
      <c r="B90" s="46">
        <v>-5</v>
      </c>
      <c r="C90" s="46">
        <v>-5</v>
      </c>
      <c r="D90" s="46">
        <v>-5</v>
      </c>
      <c r="E90" s="46">
        <v>-5</v>
      </c>
      <c r="F90" s="41">
        <v>2970</v>
      </c>
      <c r="G90" s="46">
        <v>-5</v>
      </c>
      <c r="H90" s="46">
        <v>-5</v>
      </c>
      <c r="I90" s="41">
        <v>0</v>
      </c>
      <c r="J90" s="41">
        <v>2584</v>
      </c>
      <c r="K90" s="41">
        <v>0</v>
      </c>
      <c r="L90" s="41">
        <v>4804</v>
      </c>
      <c r="M90" s="41">
        <v>0</v>
      </c>
      <c r="N90" s="46">
        <v>-5</v>
      </c>
    </row>
    <row r="91" spans="1:14" hidden="1">
      <c r="A91" s="43" t="s">
        <v>332</v>
      </c>
      <c r="B91" s="41">
        <v>30688890</v>
      </c>
      <c r="C91" s="41">
        <v>30857907</v>
      </c>
      <c r="D91" s="41">
        <v>30262007</v>
      </c>
      <c r="E91" s="41">
        <v>30331413</v>
      </c>
      <c r="F91" s="41">
        <v>30676400</v>
      </c>
      <c r="G91" s="41">
        <v>31179649</v>
      </c>
      <c r="H91" s="41">
        <v>31212689</v>
      </c>
      <c r="I91" s="41">
        <v>31583677</v>
      </c>
      <c r="J91" s="41">
        <v>31841833</v>
      </c>
      <c r="K91" s="41">
        <v>32251784</v>
      </c>
      <c r="L91" s="41">
        <v>32688140</v>
      </c>
      <c r="M91" s="41">
        <v>32979903</v>
      </c>
      <c r="N91" s="41">
        <v>30032094</v>
      </c>
    </row>
    <row r="92" spans="1:14" hidden="1">
      <c r="A92" s="44" t="s">
        <v>331</v>
      </c>
      <c r="B92" s="41">
        <v>170</v>
      </c>
      <c r="C92" s="41">
        <v>170</v>
      </c>
      <c r="D92" s="41">
        <v>170</v>
      </c>
      <c r="E92" s="41">
        <v>170</v>
      </c>
      <c r="F92" s="41">
        <v>170</v>
      </c>
      <c r="G92" s="41">
        <v>170</v>
      </c>
      <c r="H92" s="41">
        <v>170</v>
      </c>
      <c r="I92" s="41">
        <v>170</v>
      </c>
      <c r="J92" s="41">
        <v>170</v>
      </c>
      <c r="K92" s="41">
        <v>170</v>
      </c>
      <c r="L92" s="41">
        <v>170</v>
      </c>
      <c r="M92" s="41">
        <v>0</v>
      </c>
      <c r="N92" s="41">
        <v>170</v>
      </c>
    </row>
    <row r="93" spans="1:14" hidden="1">
      <c r="A93" s="43" t="s">
        <v>330</v>
      </c>
      <c r="B93" s="41">
        <v>170</v>
      </c>
      <c r="C93" s="41">
        <v>170</v>
      </c>
      <c r="D93" s="41">
        <v>170</v>
      </c>
      <c r="E93" s="41">
        <v>170</v>
      </c>
      <c r="F93" s="41">
        <v>170</v>
      </c>
      <c r="G93" s="41">
        <v>170</v>
      </c>
      <c r="H93" s="41">
        <v>170</v>
      </c>
      <c r="I93" s="41">
        <v>170</v>
      </c>
      <c r="J93" s="41">
        <v>170</v>
      </c>
      <c r="K93" s="41">
        <v>170</v>
      </c>
      <c r="L93" s="41">
        <v>170</v>
      </c>
      <c r="M93" s="41">
        <v>0</v>
      </c>
      <c r="N93" s="41">
        <v>170</v>
      </c>
    </row>
    <row r="94" spans="1:14" hidden="1">
      <c r="A94" s="44" t="s">
        <v>329</v>
      </c>
      <c r="B94" s="41">
        <v>2296559</v>
      </c>
      <c r="C94" s="41">
        <v>2369524</v>
      </c>
      <c r="D94" s="41">
        <v>2431783</v>
      </c>
      <c r="E94" s="41">
        <v>2571231</v>
      </c>
      <c r="F94" s="41">
        <v>2710049</v>
      </c>
      <c r="G94" s="41">
        <v>2729776</v>
      </c>
      <c r="H94" s="41">
        <v>2776804</v>
      </c>
      <c r="I94" s="41">
        <v>2875744</v>
      </c>
      <c r="J94" s="41">
        <v>3026854</v>
      </c>
      <c r="K94" s="41">
        <v>3243006</v>
      </c>
      <c r="L94" s="41">
        <v>3365866</v>
      </c>
      <c r="M94" s="41">
        <v>3561730</v>
      </c>
      <c r="N94" s="41">
        <v>2078990</v>
      </c>
    </row>
    <row r="95" spans="1:14" hidden="1">
      <c r="A95" s="43" t="s">
        <v>328</v>
      </c>
      <c r="B95" s="41">
        <v>2296559</v>
      </c>
      <c r="C95" s="41">
        <v>2369524</v>
      </c>
      <c r="D95" s="41">
        <v>2431783</v>
      </c>
      <c r="E95" s="41">
        <v>2571231</v>
      </c>
      <c r="F95" s="41">
        <v>2710049</v>
      </c>
      <c r="G95" s="41">
        <v>2729776</v>
      </c>
      <c r="H95" s="41">
        <v>2776804</v>
      </c>
      <c r="I95" s="41">
        <v>2875744</v>
      </c>
      <c r="J95" s="41">
        <v>3026854</v>
      </c>
      <c r="K95" s="41">
        <v>3243006</v>
      </c>
      <c r="L95" s="41">
        <v>3365866</v>
      </c>
      <c r="M95" s="41">
        <v>3561730</v>
      </c>
      <c r="N95" s="41">
        <v>2078990</v>
      </c>
    </row>
    <row r="96" spans="1:14" hidden="1">
      <c r="A96" s="44" t="s">
        <v>327</v>
      </c>
      <c r="B96" s="41">
        <v>1540536</v>
      </c>
      <c r="C96" s="41">
        <v>1359088</v>
      </c>
      <c r="D96" s="41">
        <v>1177640</v>
      </c>
      <c r="E96" s="41">
        <v>996191</v>
      </c>
      <c r="F96" s="41">
        <v>814743</v>
      </c>
      <c r="G96" s="41">
        <v>633290</v>
      </c>
      <c r="H96" s="41">
        <v>531295</v>
      </c>
      <c r="I96" s="41">
        <v>349252</v>
      </c>
      <c r="J96" s="41">
        <v>167208</v>
      </c>
      <c r="K96" s="41">
        <v>2042931</v>
      </c>
      <c r="L96" s="41">
        <v>1826162</v>
      </c>
      <c r="M96" s="41">
        <v>1609393</v>
      </c>
      <c r="N96" s="41">
        <v>1293296</v>
      </c>
    </row>
    <row r="97" spans="1:14" hidden="1">
      <c r="A97" s="44" t="s">
        <v>326</v>
      </c>
      <c r="B97" s="41">
        <v>101598</v>
      </c>
      <c r="C97" s="41">
        <v>121643</v>
      </c>
      <c r="D97" s="41">
        <v>118962</v>
      </c>
      <c r="E97" s="41">
        <v>102733</v>
      </c>
      <c r="F97" s="41">
        <v>93278</v>
      </c>
      <c r="G97" s="41">
        <v>83823</v>
      </c>
      <c r="H97" s="41">
        <v>74368</v>
      </c>
      <c r="I97" s="41">
        <v>64913</v>
      </c>
      <c r="J97" s="41">
        <v>55458</v>
      </c>
      <c r="K97" s="41">
        <v>46003</v>
      </c>
      <c r="L97" s="41">
        <v>36548</v>
      </c>
      <c r="M97" s="41">
        <v>27093</v>
      </c>
      <c r="N97" s="41">
        <v>108371</v>
      </c>
    </row>
    <row r="98" spans="1:14" hidden="1">
      <c r="A98" s="44" t="s">
        <v>325</v>
      </c>
      <c r="B98" s="41">
        <v>9496562</v>
      </c>
      <c r="C98" s="41">
        <v>9496562</v>
      </c>
      <c r="D98" s="41">
        <v>9496562</v>
      </c>
      <c r="E98" s="41">
        <v>9496562</v>
      </c>
      <c r="F98" s="41">
        <v>9496562</v>
      </c>
      <c r="G98" s="41">
        <v>9496562</v>
      </c>
      <c r="H98" s="41">
        <v>9496562</v>
      </c>
      <c r="I98" s="41">
        <v>9496562</v>
      </c>
      <c r="J98" s="41">
        <v>9496562</v>
      </c>
      <c r="K98" s="41">
        <v>9496562</v>
      </c>
      <c r="L98" s="41">
        <v>9496562</v>
      </c>
      <c r="M98" s="41">
        <v>0</v>
      </c>
      <c r="N98" s="41">
        <v>9496562</v>
      </c>
    </row>
    <row r="99" spans="1:14" hidden="1">
      <c r="A99" s="44" t="s">
        <v>324</v>
      </c>
      <c r="B99" s="41">
        <v>588935</v>
      </c>
      <c r="C99" s="41">
        <v>585405</v>
      </c>
      <c r="D99" s="41">
        <v>937952</v>
      </c>
      <c r="E99" s="41">
        <v>685178</v>
      </c>
      <c r="F99" s="41">
        <v>878959</v>
      </c>
      <c r="G99" s="41">
        <v>770464</v>
      </c>
      <c r="H99" s="41">
        <v>713710</v>
      </c>
      <c r="I99" s="41">
        <v>864335</v>
      </c>
      <c r="J99" s="41">
        <v>781606</v>
      </c>
      <c r="K99" s="41">
        <v>626604</v>
      </c>
      <c r="L99" s="41">
        <v>804557</v>
      </c>
      <c r="M99" s="41">
        <v>726081</v>
      </c>
      <c r="N99" s="41">
        <v>752924</v>
      </c>
    </row>
    <row r="100" spans="1:14" hidden="1">
      <c r="A100" s="44" t="s">
        <v>323</v>
      </c>
      <c r="B100" s="41">
        <v>219096</v>
      </c>
      <c r="C100" s="41">
        <v>199178</v>
      </c>
      <c r="D100" s="41">
        <v>347998</v>
      </c>
      <c r="E100" s="41">
        <v>311206</v>
      </c>
      <c r="F100" s="41">
        <v>274415</v>
      </c>
      <c r="G100" s="41">
        <v>237623</v>
      </c>
      <c r="H100" s="41">
        <v>200831</v>
      </c>
      <c r="I100" s="41">
        <v>164040</v>
      </c>
      <c r="J100" s="41">
        <v>127248</v>
      </c>
      <c r="K100" s="41">
        <v>90457</v>
      </c>
      <c r="L100" s="41">
        <v>314672</v>
      </c>
      <c r="M100" s="41">
        <v>277880</v>
      </c>
      <c r="N100" s="41">
        <v>239014</v>
      </c>
    </row>
    <row r="101" spans="1:14" hidden="1">
      <c r="A101" s="44" t="s">
        <v>322</v>
      </c>
      <c r="B101" s="41">
        <v>1459273</v>
      </c>
      <c r="C101" s="41">
        <v>1378091</v>
      </c>
      <c r="D101" s="41">
        <v>1546468</v>
      </c>
      <c r="E101" s="41">
        <v>1368883</v>
      </c>
      <c r="F101" s="41">
        <v>1546468</v>
      </c>
      <c r="G101" s="41">
        <v>1556415</v>
      </c>
      <c r="H101" s="41">
        <v>1532137</v>
      </c>
      <c r="I101" s="41">
        <v>1446946</v>
      </c>
      <c r="J101" s="41">
        <v>1504649</v>
      </c>
      <c r="K101" s="41">
        <v>1430475</v>
      </c>
      <c r="L101" s="41">
        <v>1551426</v>
      </c>
      <c r="M101" s="41">
        <v>1446042</v>
      </c>
      <c r="N101" s="41">
        <v>1598651</v>
      </c>
    </row>
    <row r="102" spans="1:14" hidden="1">
      <c r="A102" s="43" t="s">
        <v>321</v>
      </c>
      <c r="B102" s="41">
        <v>13406000</v>
      </c>
      <c r="C102" s="41">
        <v>13139968</v>
      </c>
      <c r="D102" s="41">
        <v>13625581</v>
      </c>
      <c r="E102" s="41">
        <v>12960754</v>
      </c>
      <c r="F102" s="41">
        <v>13104425</v>
      </c>
      <c r="G102" s="41">
        <v>12778177</v>
      </c>
      <c r="H102" s="41">
        <v>12548903</v>
      </c>
      <c r="I102" s="41">
        <v>12386048</v>
      </c>
      <c r="J102" s="41">
        <v>12132732</v>
      </c>
      <c r="K102" s="41">
        <v>13733032</v>
      </c>
      <c r="L102" s="41">
        <v>14029927</v>
      </c>
      <c r="M102" s="41">
        <v>4086489</v>
      </c>
      <c r="N102" s="41">
        <v>13488817</v>
      </c>
    </row>
    <row r="103" spans="1:14" hidden="1">
      <c r="A103" s="44" t="s">
        <v>320</v>
      </c>
      <c r="B103" s="41">
        <v>12350620</v>
      </c>
      <c r="C103" s="41">
        <v>11621730</v>
      </c>
      <c r="D103" s="41">
        <v>11817876</v>
      </c>
      <c r="E103" s="41">
        <v>10183310</v>
      </c>
      <c r="F103" s="41">
        <v>11161777</v>
      </c>
      <c r="G103" s="41">
        <v>11626979</v>
      </c>
      <c r="H103" s="41">
        <v>12481917</v>
      </c>
      <c r="I103" s="41">
        <v>12117764</v>
      </c>
      <c r="J103" s="41">
        <v>10038954</v>
      </c>
      <c r="K103" s="41">
        <v>10883319</v>
      </c>
      <c r="L103" s="41">
        <v>11614302</v>
      </c>
      <c r="M103" s="41">
        <v>12197305</v>
      </c>
      <c r="N103" s="41">
        <v>13414974</v>
      </c>
    </row>
    <row r="104" spans="1:14" hidden="1">
      <c r="A104" s="43" t="s">
        <v>319</v>
      </c>
      <c r="B104" s="41">
        <v>12350620</v>
      </c>
      <c r="C104" s="41">
        <v>11621730</v>
      </c>
      <c r="D104" s="41">
        <v>11817876</v>
      </c>
      <c r="E104" s="41">
        <v>10183310</v>
      </c>
      <c r="F104" s="41">
        <v>11161777</v>
      </c>
      <c r="G104" s="41">
        <v>11626979</v>
      </c>
      <c r="H104" s="41">
        <v>12481917</v>
      </c>
      <c r="I104" s="41">
        <v>12117764</v>
      </c>
      <c r="J104" s="41">
        <v>10038954</v>
      </c>
      <c r="K104" s="41">
        <v>10883319</v>
      </c>
      <c r="L104" s="41">
        <v>11614302</v>
      </c>
      <c r="M104" s="41">
        <v>12197305</v>
      </c>
      <c r="N104" s="41">
        <v>13414974</v>
      </c>
    </row>
    <row r="105" spans="1:14" hidden="1">
      <c r="A105" s="44" t="s">
        <v>318</v>
      </c>
      <c r="B105" s="41">
        <v>4460642</v>
      </c>
      <c r="C105" s="41">
        <v>1999016</v>
      </c>
      <c r="D105" s="41">
        <v>1101033</v>
      </c>
      <c r="E105" s="41">
        <v>866827</v>
      </c>
      <c r="F105" s="41">
        <v>990480</v>
      </c>
      <c r="G105" s="41">
        <v>971878</v>
      </c>
      <c r="H105" s="41">
        <v>1008781</v>
      </c>
      <c r="I105" s="41">
        <v>710605</v>
      </c>
      <c r="J105" s="41">
        <v>574866</v>
      </c>
      <c r="K105" s="41">
        <v>292034</v>
      </c>
      <c r="L105" s="41">
        <v>331743</v>
      </c>
      <c r="M105" s="41">
        <v>266843</v>
      </c>
      <c r="N105" s="41">
        <v>5093249</v>
      </c>
    </row>
    <row r="106" spans="1:14" ht="22.5" hidden="1">
      <c r="A106" s="43" t="s">
        <v>317</v>
      </c>
      <c r="B106" s="41">
        <v>4460642</v>
      </c>
      <c r="C106" s="41">
        <v>1999016</v>
      </c>
      <c r="D106" s="41">
        <v>1101033</v>
      </c>
      <c r="E106" s="41">
        <v>866827</v>
      </c>
      <c r="F106" s="41">
        <v>990480</v>
      </c>
      <c r="G106" s="41">
        <v>971878</v>
      </c>
      <c r="H106" s="41">
        <v>1008781</v>
      </c>
      <c r="I106" s="41">
        <v>710605</v>
      </c>
      <c r="J106" s="41">
        <v>574866</v>
      </c>
      <c r="K106" s="41">
        <v>292034</v>
      </c>
      <c r="L106" s="41">
        <v>331743</v>
      </c>
      <c r="M106" s="41">
        <v>266843</v>
      </c>
      <c r="N106" s="41">
        <v>5093249</v>
      </c>
    </row>
    <row r="107" spans="1:14" hidden="1">
      <c r="A107" s="40" t="s">
        <v>316</v>
      </c>
      <c r="B107" s="39">
        <v>104889074</v>
      </c>
      <c r="C107" s="39">
        <v>94900311</v>
      </c>
      <c r="D107" s="39">
        <v>98688393</v>
      </c>
      <c r="E107" s="39">
        <v>94815950</v>
      </c>
      <c r="F107" s="39">
        <v>89455916</v>
      </c>
      <c r="G107" s="39">
        <v>89838563</v>
      </c>
      <c r="H107" s="39">
        <v>98027365</v>
      </c>
      <c r="I107" s="39">
        <v>97461906</v>
      </c>
      <c r="J107" s="39">
        <v>95279660</v>
      </c>
      <c r="K107" s="39">
        <v>96288504</v>
      </c>
      <c r="L107" s="39">
        <v>95799122</v>
      </c>
      <c r="M107" s="39">
        <v>104233107</v>
      </c>
      <c r="N107" s="39">
        <v>111045510</v>
      </c>
    </row>
    <row r="108" spans="1:14" hidden="1">
      <c r="A108" s="38"/>
      <c r="B108" s="37"/>
      <c r="C108" s="37"/>
      <c r="D108" s="37"/>
      <c r="E108" s="37"/>
      <c r="F108" s="37"/>
      <c r="G108" s="37"/>
      <c r="H108" s="37"/>
      <c r="I108" s="37"/>
      <c r="J108" s="37"/>
      <c r="K108" s="37"/>
      <c r="L108" s="37"/>
      <c r="M108" s="37"/>
      <c r="N108" s="37"/>
    </row>
    <row r="109" spans="1:14" hidden="1">
      <c r="A109" s="45" t="s">
        <v>315</v>
      </c>
      <c r="B109" s="37"/>
      <c r="C109" s="37"/>
      <c r="D109" s="37"/>
      <c r="E109" s="37"/>
      <c r="F109" s="37"/>
      <c r="G109" s="37"/>
      <c r="H109" s="37"/>
      <c r="I109" s="37"/>
      <c r="J109" s="37"/>
      <c r="K109" s="37"/>
      <c r="L109" s="37"/>
      <c r="M109" s="37"/>
      <c r="N109" s="37"/>
    </row>
    <row r="110" spans="1:14" hidden="1">
      <c r="A110" s="44" t="s">
        <v>314</v>
      </c>
      <c r="B110" s="41">
        <v>2106329</v>
      </c>
      <c r="C110" s="41">
        <v>2095255</v>
      </c>
      <c r="D110" s="41">
        <v>2084181</v>
      </c>
      <c r="E110" s="41">
        <v>2073107</v>
      </c>
      <c r="F110" s="41">
        <v>2062033</v>
      </c>
      <c r="G110" s="41">
        <v>2050958</v>
      </c>
      <c r="H110" s="41">
        <v>2039884</v>
      </c>
      <c r="I110" s="41">
        <v>2028810</v>
      </c>
      <c r="J110" s="41">
        <v>2017736</v>
      </c>
      <c r="K110" s="41">
        <v>2006662</v>
      </c>
      <c r="L110" s="41">
        <v>1995588</v>
      </c>
      <c r="M110" s="41">
        <v>1984513</v>
      </c>
      <c r="N110" s="41">
        <v>2117404</v>
      </c>
    </row>
    <row r="111" spans="1:14" hidden="1">
      <c r="A111" s="43" t="s">
        <v>313</v>
      </c>
      <c r="B111" s="41">
        <v>2106329</v>
      </c>
      <c r="C111" s="41">
        <v>2095255</v>
      </c>
      <c r="D111" s="41">
        <v>2084181</v>
      </c>
      <c r="E111" s="41">
        <v>2073107</v>
      </c>
      <c r="F111" s="41">
        <v>2062033</v>
      </c>
      <c r="G111" s="41">
        <v>2050958</v>
      </c>
      <c r="H111" s="41">
        <v>2039884</v>
      </c>
      <c r="I111" s="41">
        <v>2028810</v>
      </c>
      <c r="J111" s="41">
        <v>2017736</v>
      </c>
      <c r="K111" s="41">
        <v>2006662</v>
      </c>
      <c r="L111" s="41">
        <v>1995588</v>
      </c>
      <c r="M111" s="41">
        <v>1984513</v>
      </c>
      <c r="N111" s="41">
        <v>2117404</v>
      </c>
    </row>
    <row r="112" spans="1:14" hidden="1">
      <c r="A112" s="44" t="s">
        <v>312</v>
      </c>
      <c r="B112" s="41">
        <v>0</v>
      </c>
      <c r="C112" s="41">
        <v>0</v>
      </c>
      <c r="D112" s="41">
        <v>0</v>
      </c>
      <c r="E112" s="41">
        <v>0</v>
      </c>
      <c r="F112" s="41">
        <v>0</v>
      </c>
      <c r="G112" s="41">
        <v>0</v>
      </c>
      <c r="H112" s="41">
        <v>10958</v>
      </c>
      <c r="I112" s="41">
        <v>10958</v>
      </c>
      <c r="J112" s="41">
        <v>0</v>
      </c>
      <c r="K112" s="41">
        <v>0</v>
      </c>
      <c r="L112" s="41">
        <v>0</v>
      </c>
      <c r="M112" s="41">
        <v>0</v>
      </c>
      <c r="N112" s="41">
        <v>0</v>
      </c>
    </row>
    <row r="113" spans="1:14" hidden="1">
      <c r="A113" s="44" t="s">
        <v>311</v>
      </c>
      <c r="B113" s="41">
        <v>1874423</v>
      </c>
      <c r="C113" s="41">
        <v>1499539</v>
      </c>
      <c r="D113" s="41">
        <v>0</v>
      </c>
      <c r="E113" s="41">
        <v>749769</v>
      </c>
      <c r="F113" s="41">
        <v>374885</v>
      </c>
      <c r="G113" s="41">
        <v>0</v>
      </c>
      <c r="H113" s="41">
        <v>0</v>
      </c>
      <c r="I113" s="41">
        <v>0</v>
      </c>
      <c r="J113" s="41">
        <v>0</v>
      </c>
      <c r="K113" s="41">
        <v>0</v>
      </c>
      <c r="L113" s="41">
        <v>0</v>
      </c>
      <c r="M113" s="41">
        <v>0</v>
      </c>
      <c r="N113" s="41">
        <v>0</v>
      </c>
    </row>
    <row r="114" spans="1:14" hidden="1">
      <c r="A114" s="44" t="s">
        <v>310</v>
      </c>
      <c r="B114" s="41">
        <v>16357768</v>
      </c>
      <c r="C114" s="41">
        <v>16357768</v>
      </c>
      <c r="D114" s="41">
        <v>16357768</v>
      </c>
      <c r="E114" s="41">
        <v>16357768</v>
      </c>
      <c r="F114" s="41">
        <v>16357768</v>
      </c>
      <c r="G114" s="41">
        <v>16357768</v>
      </c>
      <c r="H114" s="41">
        <v>16357768</v>
      </c>
      <c r="I114" s="41">
        <v>16357768</v>
      </c>
      <c r="J114" s="41">
        <v>16357768</v>
      </c>
      <c r="K114" s="41">
        <v>16357768</v>
      </c>
      <c r="L114" s="41">
        <v>16357768</v>
      </c>
      <c r="M114" s="41">
        <v>16740184</v>
      </c>
      <c r="N114" s="41">
        <v>16357768</v>
      </c>
    </row>
    <row r="115" spans="1:14" hidden="1">
      <c r="A115" s="44" t="s">
        <v>309</v>
      </c>
      <c r="B115" s="41">
        <v>0</v>
      </c>
      <c r="C115" s="41">
        <v>0</v>
      </c>
      <c r="D115" s="41">
        <v>0</v>
      </c>
      <c r="E115" s="41">
        <v>0</v>
      </c>
      <c r="F115" s="41">
        <v>0</v>
      </c>
      <c r="G115" s="41">
        <v>0</v>
      </c>
      <c r="H115" s="41">
        <v>2919</v>
      </c>
      <c r="I115" s="41">
        <v>0</v>
      </c>
      <c r="J115" s="41">
        <v>0</v>
      </c>
      <c r="K115" s="41">
        <v>0</v>
      </c>
      <c r="L115" s="41">
        <v>0</v>
      </c>
      <c r="M115" s="41">
        <v>0</v>
      </c>
      <c r="N115" s="41">
        <v>0</v>
      </c>
    </row>
    <row r="116" spans="1:14" hidden="1">
      <c r="A116" s="44" t="s">
        <v>308</v>
      </c>
      <c r="B116" s="41">
        <v>19056462</v>
      </c>
      <c r="C116" s="41">
        <v>22564166</v>
      </c>
      <c r="D116" s="41">
        <v>19547753</v>
      </c>
      <c r="E116" s="41">
        <v>1666562</v>
      </c>
      <c r="F116" s="41">
        <v>3299442</v>
      </c>
      <c r="G116" s="41">
        <v>321131</v>
      </c>
      <c r="H116" s="41">
        <v>5734019</v>
      </c>
      <c r="I116" s="41">
        <v>6673422</v>
      </c>
      <c r="J116" s="41">
        <v>2603130</v>
      </c>
      <c r="K116" s="41">
        <v>8951530</v>
      </c>
      <c r="L116" s="41">
        <v>10485261</v>
      </c>
      <c r="M116" s="41">
        <v>7283543</v>
      </c>
      <c r="N116" s="41">
        <v>11292574</v>
      </c>
    </row>
    <row r="117" spans="1:14" hidden="1">
      <c r="A117" s="44" t="s">
        <v>307</v>
      </c>
      <c r="B117" s="41">
        <v>4947391</v>
      </c>
      <c r="C117" s="41">
        <v>3187953</v>
      </c>
      <c r="D117" s="41">
        <v>1191236</v>
      </c>
      <c r="E117" s="41">
        <v>22356255</v>
      </c>
      <c r="F117" s="41">
        <v>20660357</v>
      </c>
      <c r="G117" s="41">
        <v>19665101</v>
      </c>
      <c r="H117" s="41">
        <v>17790133</v>
      </c>
      <c r="I117" s="41">
        <v>15698023</v>
      </c>
      <c r="J117" s="41">
        <v>13966910</v>
      </c>
      <c r="K117" s="41">
        <v>12211487</v>
      </c>
      <c r="L117" s="41">
        <v>10402514</v>
      </c>
      <c r="M117" s="41">
        <v>8420936</v>
      </c>
      <c r="N117" s="41">
        <v>6937740</v>
      </c>
    </row>
    <row r="118" spans="1:14" hidden="1">
      <c r="A118" s="44" t="s">
        <v>306</v>
      </c>
      <c r="B118" s="41">
        <v>2073778</v>
      </c>
      <c r="C118" s="41">
        <v>1433974</v>
      </c>
      <c r="D118" s="41">
        <v>710638</v>
      </c>
      <c r="E118" s="41">
        <v>8005959</v>
      </c>
      <c r="F118" s="41">
        <v>7397132</v>
      </c>
      <c r="G118" s="41">
        <v>6806075</v>
      </c>
      <c r="H118" s="41">
        <v>6095828</v>
      </c>
      <c r="I118" s="41">
        <v>5377080</v>
      </c>
      <c r="J118" s="41">
        <v>4774723</v>
      </c>
      <c r="K118" s="41">
        <v>4169379</v>
      </c>
      <c r="L118" s="41">
        <v>3550666</v>
      </c>
      <c r="M118" s="41">
        <v>2870741</v>
      </c>
      <c r="N118" s="41">
        <v>2800737</v>
      </c>
    </row>
    <row r="119" spans="1:14" hidden="1">
      <c r="A119" s="44" t="s">
        <v>305</v>
      </c>
      <c r="B119" s="41">
        <v>6376044</v>
      </c>
      <c r="C119" s="41">
        <v>7163704</v>
      </c>
      <c r="D119" s="41">
        <v>6571169</v>
      </c>
      <c r="E119" s="41">
        <v>827139</v>
      </c>
      <c r="F119" s="41">
        <v>1458584</v>
      </c>
      <c r="G119" s="41">
        <v>155839</v>
      </c>
      <c r="H119" s="41">
        <v>2468400</v>
      </c>
      <c r="I119" s="41">
        <v>3108363</v>
      </c>
      <c r="J119" s="41">
        <v>1339168</v>
      </c>
      <c r="K119" s="41">
        <v>4782267</v>
      </c>
      <c r="L119" s="41">
        <v>5556257</v>
      </c>
      <c r="M119" s="41">
        <v>3447770</v>
      </c>
      <c r="N119" s="41">
        <v>3304810</v>
      </c>
    </row>
    <row r="120" spans="1:14" hidden="1">
      <c r="A120" s="44" t="s">
        <v>304</v>
      </c>
      <c r="B120" s="41">
        <v>298615</v>
      </c>
      <c r="C120" s="41">
        <v>298615</v>
      </c>
      <c r="D120" s="41">
        <v>298615</v>
      </c>
      <c r="E120" s="41">
        <v>298615</v>
      </c>
      <c r="F120" s="41">
        <v>298615</v>
      </c>
      <c r="G120" s="41">
        <v>298615</v>
      </c>
      <c r="H120" s="41">
        <v>298615</v>
      </c>
      <c r="I120" s="41">
        <v>298615</v>
      </c>
      <c r="J120" s="41">
        <v>298615</v>
      </c>
      <c r="K120" s="41">
        <v>298615</v>
      </c>
      <c r="L120" s="41">
        <v>298615</v>
      </c>
      <c r="M120" s="41">
        <v>298615</v>
      </c>
      <c r="N120" s="41">
        <v>298615</v>
      </c>
    </row>
    <row r="121" spans="1:14" hidden="1">
      <c r="A121" s="44" t="s">
        <v>303</v>
      </c>
      <c r="B121" s="41">
        <v>0</v>
      </c>
      <c r="C121" s="41">
        <v>0</v>
      </c>
      <c r="D121" s="41">
        <v>1124654</v>
      </c>
      <c r="E121" s="41">
        <v>0</v>
      </c>
      <c r="F121" s="41">
        <v>0</v>
      </c>
      <c r="G121" s="41">
        <v>0</v>
      </c>
      <c r="H121" s="41">
        <v>0</v>
      </c>
      <c r="I121" s="41">
        <v>0</v>
      </c>
      <c r="J121" s="41">
        <v>0</v>
      </c>
      <c r="K121" s="41">
        <v>0</v>
      </c>
      <c r="L121" s="41">
        <v>0</v>
      </c>
      <c r="M121" s="41">
        <v>0</v>
      </c>
      <c r="N121" s="41">
        <v>2249308</v>
      </c>
    </row>
    <row r="122" spans="1:14" hidden="1">
      <c r="A122" s="44" t="s">
        <v>302</v>
      </c>
      <c r="B122" s="41">
        <v>435978</v>
      </c>
      <c r="C122" s="41">
        <v>435978</v>
      </c>
      <c r="D122" s="41">
        <v>435978</v>
      </c>
      <c r="E122" s="41">
        <v>435978</v>
      </c>
      <c r="F122" s="41">
        <v>435978</v>
      </c>
      <c r="G122" s="41">
        <v>435978</v>
      </c>
      <c r="H122" s="41">
        <v>435978</v>
      </c>
      <c r="I122" s="41">
        <v>435978</v>
      </c>
      <c r="J122" s="41">
        <v>435978</v>
      </c>
      <c r="K122" s="41">
        <v>435978</v>
      </c>
      <c r="L122" s="41">
        <v>435978</v>
      </c>
      <c r="M122" s="41">
        <v>414479</v>
      </c>
      <c r="N122" s="41">
        <v>435978</v>
      </c>
    </row>
    <row r="123" spans="1:14" hidden="1">
      <c r="A123" s="44" t="s">
        <v>301</v>
      </c>
      <c r="B123" s="41">
        <v>4184557</v>
      </c>
      <c r="C123" s="41">
        <v>4184557</v>
      </c>
      <c r="D123" s="41">
        <v>4142673</v>
      </c>
      <c r="E123" s="41">
        <v>4132962</v>
      </c>
      <c r="F123" s="41">
        <v>4124397</v>
      </c>
      <c r="G123" s="41">
        <v>4109892</v>
      </c>
      <c r="H123" s="41">
        <v>4102878</v>
      </c>
      <c r="I123" s="41">
        <v>4079438</v>
      </c>
      <c r="J123" s="41">
        <v>4039264</v>
      </c>
      <c r="K123" s="41">
        <v>4033555</v>
      </c>
      <c r="L123" s="41">
        <v>4025076</v>
      </c>
      <c r="M123" s="41">
        <v>3987876</v>
      </c>
      <c r="N123" s="41">
        <v>4184557</v>
      </c>
    </row>
    <row r="124" spans="1:14" hidden="1">
      <c r="A124" s="44" t="s">
        <v>300</v>
      </c>
      <c r="B124" s="41">
        <v>16148629</v>
      </c>
      <c r="C124" s="41">
        <v>16148629</v>
      </c>
      <c r="D124" s="41">
        <v>16521094</v>
      </c>
      <c r="E124" s="41">
        <v>16607445</v>
      </c>
      <c r="F124" s="41">
        <v>16683614</v>
      </c>
      <c r="G124" s="41">
        <v>16812597</v>
      </c>
      <c r="H124" s="41">
        <v>16874969</v>
      </c>
      <c r="I124" s="41">
        <v>17083417</v>
      </c>
      <c r="J124" s="41">
        <v>18302998</v>
      </c>
      <c r="K124" s="41">
        <v>18353763</v>
      </c>
      <c r="L124" s="41">
        <v>18921170</v>
      </c>
      <c r="M124" s="41">
        <v>19099821</v>
      </c>
      <c r="N124" s="41">
        <v>16148629</v>
      </c>
    </row>
    <row r="125" spans="1:14" hidden="1">
      <c r="A125" s="44" t="s">
        <v>299</v>
      </c>
      <c r="B125" s="41">
        <v>0</v>
      </c>
      <c r="C125" s="41">
        <v>0</v>
      </c>
      <c r="D125" s="41">
        <v>5493500</v>
      </c>
      <c r="E125" s="41">
        <v>0</v>
      </c>
      <c r="F125" s="41">
        <v>0</v>
      </c>
      <c r="G125" s="41">
        <v>5455112</v>
      </c>
      <c r="H125" s="41">
        <v>0</v>
      </c>
      <c r="I125" s="41">
        <v>0</v>
      </c>
      <c r="J125" s="41">
        <v>8016131</v>
      </c>
      <c r="K125" s="41">
        <v>0</v>
      </c>
      <c r="L125" s="41">
        <v>0</v>
      </c>
      <c r="M125" s="41">
        <v>7816590</v>
      </c>
      <c r="N125" s="41">
        <v>9967829</v>
      </c>
    </row>
    <row r="126" spans="1:14" hidden="1">
      <c r="A126" s="43" t="s">
        <v>298</v>
      </c>
      <c r="B126" s="41">
        <v>71753645</v>
      </c>
      <c r="C126" s="41">
        <v>73274882</v>
      </c>
      <c r="D126" s="41">
        <v>72395077</v>
      </c>
      <c r="E126" s="41">
        <v>71438452</v>
      </c>
      <c r="F126" s="41">
        <v>71090772</v>
      </c>
      <c r="G126" s="41">
        <v>70418107</v>
      </c>
      <c r="H126" s="41">
        <v>70172467</v>
      </c>
      <c r="I126" s="41">
        <v>69123062</v>
      </c>
      <c r="J126" s="41">
        <v>70134684</v>
      </c>
      <c r="K126" s="41">
        <v>69594341</v>
      </c>
      <c r="L126" s="41">
        <v>70033306</v>
      </c>
      <c r="M126" s="41">
        <v>70380554</v>
      </c>
      <c r="N126" s="41">
        <v>73978545</v>
      </c>
    </row>
    <row r="127" spans="1:14" hidden="1">
      <c r="A127" s="44" t="s">
        <v>297</v>
      </c>
      <c r="B127" s="41">
        <v>350189</v>
      </c>
      <c r="C127" s="41">
        <v>377576</v>
      </c>
      <c r="D127" s="41">
        <v>458016</v>
      </c>
      <c r="E127" s="41">
        <v>537243</v>
      </c>
      <c r="F127" s="41">
        <v>448602</v>
      </c>
      <c r="G127" s="41">
        <v>675610</v>
      </c>
      <c r="H127" s="41">
        <v>840756</v>
      </c>
      <c r="I127" s="41">
        <v>1023613</v>
      </c>
      <c r="J127" s="41">
        <v>1048581</v>
      </c>
      <c r="K127" s="41">
        <v>1218051</v>
      </c>
      <c r="L127" s="41">
        <v>1558320</v>
      </c>
      <c r="M127" s="41">
        <v>1689858</v>
      </c>
      <c r="N127" s="41">
        <v>307531</v>
      </c>
    </row>
    <row r="128" spans="1:14" hidden="1">
      <c r="A128" s="43" t="s">
        <v>296</v>
      </c>
      <c r="B128" s="41">
        <v>350189</v>
      </c>
      <c r="C128" s="41">
        <v>377576</v>
      </c>
      <c r="D128" s="41">
        <v>458016</v>
      </c>
      <c r="E128" s="41">
        <v>537243</v>
      </c>
      <c r="F128" s="41">
        <v>448602</v>
      </c>
      <c r="G128" s="41">
        <v>675610</v>
      </c>
      <c r="H128" s="41">
        <v>840756</v>
      </c>
      <c r="I128" s="41">
        <v>1023613</v>
      </c>
      <c r="J128" s="41">
        <v>1048581</v>
      </c>
      <c r="K128" s="41">
        <v>1218051</v>
      </c>
      <c r="L128" s="41">
        <v>1558320</v>
      </c>
      <c r="M128" s="41">
        <v>1689858</v>
      </c>
      <c r="N128" s="41">
        <v>307531</v>
      </c>
    </row>
    <row r="129" spans="1:14" hidden="1">
      <c r="A129" s="44" t="s">
        <v>295</v>
      </c>
      <c r="B129" s="41">
        <v>88060</v>
      </c>
      <c r="C129" s="41">
        <v>86390</v>
      </c>
      <c r="D129" s="41">
        <v>89379</v>
      </c>
      <c r="E129" s="41">
        <v>87394</v>
      </c>
      <c r="F129" s="41">
        <v>90801</v>
      </c>
      <c r="G129" s="41">
        <v>86862</v>
      </c>
      <c r="H129" s="41">
        <v>83932</v>
      </c>
      <c r="I129" s="41">
        <v>80339</v>
      </c>
      <c r="J129" s="41">
        <v>89297</v>
      </c>
      <c r="K129" s="41">
        <v>93116</v>
      </c>
      <c r="L129" s="41">
        <v>87243</v>
      </c>
      <c r="M129" s="41">
        <v>93916</v>
      </c>
      <c r="N129" s="41">
        <v>87217</v>
      </c>
    </row>
    <row r="130" spans="1:14" hidden="1">
      <c r="A130" s="44" t="s">
        <v>294</v>
      </c>
      <c r="B130" s="46">
        <v>-80100</v>
      </c>
      <c r="C130" s="41">
        <v>51737</v>
      </c>
      <c r="D130" s="46">
        <v>-26956</v>
      </c>
      <c r="E130" s="46">
        <v>-206208</v>
      </c>
      <c r="F130" s="46">
        <v>-323050</v>
      </c>
      <c r="G130" s="46">
        <v>-815174</v>
      </c>
      <c r="H130" s="46">
        <v>-720533</v>
      </c>
      <c r="I130" s="46">
        <v>-678757</v>
      </c>
      <c r="J130" s="46">
        <v>-327188</v>
      </c>
      <c r="K130" s="46">
        <v>-493015</v>
      </c>
      <c r="L130" s="46">
        <v>-280388</v>
      </c>
      <c r="M130" s="41">
        <v>51119</v>
      </c>
      <c r="N130" s="46">
        <v>-176702</v>
      </c>
    </row>
    <row r="131" spans="1:14" hidden="1">
      <c r="A131" s="44" t="s">
        <v>293</v>
      </c>
      <c r="B131" s="41">
        <v>965353</v>
      </c>
      <c r="C131" s="41">
        <v>1113006</v>
      </c>
      <c r="D131" s="41">
        <v>1180726</v>
      </c>
      <c r="E131" s="41">
        <v>1071517</v>
      </c>
      <c r="F131" s="41">
        <v>957534</v>
      </c>
      <c r="G131" s="41">
        <v>517285</v>
      </c>
      <c r="H131" s="41">
        <v>466074</v>
      </c>
      <c r="I131" s="41">
        <v>38225</v>
      </c>
      <c r="J131" s="41">
        <v>88034</v>
      </c>
      <c r="K131" s="41">
        <v>17299</v>
      </c>
      <c r="L131" s="41">
        <v>348835</v>
      </c>
      <c r="M131" s="41">
        <v>704726</v>
      </c>
      <c r="N131" s="41">
        <v>887456</v>
      </c>
    </row>
    <row r="132" spans="1:14" hidden="1">
      <c r="A132" s="44" t="s">
        <v>292</v>
      </c>
      <c r="B132" s="41">
        <v>23668</v>
      </c>
      <c r="C132" s="41">
        <v>27051</v>
      </c>
      <c r="D132" s="41">
        <v>48788</v>
      </c>
      <c r="E132" s="41">
        <v>54316</v>
      </c>
      <c r="F132" s="41">
        <v>67361</v>
      </c>
      <c r="G132" s="41">
        <v>73850</v>
      </c>
      <c r="H132" s="41">
        <v>71322</v>
      </c>
      <c r="I132" s="41">
        <v>83639</v>
      </c>
      <c r="J132" s="41">
        <v>207058</v>
      </c>
      <c r="K132" s="41">
        <v>135512</v>
      </c>
      <c r="L132" s="41">
        <v>106262</v>
      </c>
      <c r="M132" s="41">
        <v>128958</v>
      </c>
      <c r="N132" s="41">
        <v>23037</v>
      </c>
    </row>
    <row r="133" spans="1:14" hidden="1">
      <c r="A133" s="44" t="s">
        <v>291</v>
      </c>
      <c r="B133" s="41">
        <v>0</v>
      </c>
      <c r="C133" s="41">
        <v>0</v>
      </c>
      <c r="D133" s="41">
        <v>0</v>
      </c>
      <c r="E133" s="41">
        <v>0</v>
      </c>
      <c r="F133" s="41">
        <v>0</v>
      </c>
      <c r="G133" s="41">
        <v>0</v>
      </c>
      <c r="H133" s="41">
        <v>0</v>
      </c>
      <c r="I133" s="41">
        <v>0</v>
      </c>
      <c r="J133" s="41">
        <v>0</v>
      </c>
      <c r="K133" s="41">
        <v>0</v>
      </c>
      <c r="L133" s="41">
        <v>234</v>
      </c>
      <c r="M133" s="41">
        <v>0</v>
      </c>
      <c r="N133" s="41">
        <v>0</v>
      </c>
    </row>
    <row r="134" spans="1:14" hidden="1">
      <c r="A134" s="44" t="s">
        <v>290</v>
      </c>
      <c r="B134" s="46">
        <v>-645377</v>
      </c>
      <c r="C134" s="46">
        <v>-616584</v>
      </c>
      <c r="D134" s="41">
        <v>0</v>
      </c>
      <c r="E134" s="46">
        <v>-471116</v>
      </c>
      <c r="F134" s="46">
        <v>-420353</v>
      </c>
      <c r="G134" s="41">
        <v>0</v>
      </c>
      <c r="H134" s="46">
        <v>-705797</v>
      </c>
      <c r="I134" s="46">
        <v>-713537</v>
      </c>
      <c r="J134" s="41">
        <v>0</v>
      </c>
      <c r="K134" s="46">
        <v>-516308</v>
      </c>
      <c r="L134" s="46">
        <v>-502776</v>
      </c>
      <c r="M134" s="41">
        <v>0</v>
      </c>
      <c r="N134" s="41">
        <v>0</v>
      </c>
    </row>
    <row r="135" spans="1:14" hidden="1">
      <c r="A135" s="44" t="s">
        <v>289</v>
      </c>
      <c r="B135" s="46">
        <v>-7644</v>
      </c>
      <c r="C135" s="46">
        <v>-5604</v>
      </c>
      <c r="D135" s="41">
        <v>0</v>
      </c>
      <c r="E135" s="41">
        <v>0</v>
      </c>
      <c r="F135" s="41">
        <v>0</v>
      </c>
      <c r="G135" s="41">
        <v>0</v>
      </c>
      <c r="H135" s="41">
        <v>0</v>
      </c>
      <c r="I135" s="41">
        <v>0</v>
      </c>
      <c r="J135" s="41">
        <v>0</v>
      </c>
      <c r="K135" s="41">
        <v>0</v>
      </c>
      <c r="L135" s="41">
        <v>0</v>
      </c>
      <c r="M135" s="41">
        <v>0</v>
      </c>
      <c r="N135" s="41">
        <v>0</v>
      </c>
    </row>
    <row r="136" spans="1:14" hidden="1">
      <c r="A136" s="44" t="s">
        <v>288</v>
      </c>
      <c r="B136" s="41">
        <v>0</v>
      </c>
      <c r="C136" s="41">
        <v>0</v>
      </c>
      <c r="D136" s="46">
        <v>-6966</v>
      </c>
      <c r="E136" s="41">
        <v>94557</v>
      </c>
      <c r="F136" s="46">
        <v>-3966</v>
      </c>
      <c r="G136" s="41">
        <v>0</v>
      </c>
      <c r="H136" s="41">
        <v>0</v>
      </c>
      <c r="I136" s="41">
        <v>0</v>
      </c>
      <c r="J136" s="41">
        <v>0</v>
      </c>
      <c r="K136" s="41">
        <v>0</v>
      </c>
      <c r="L136" s="41">
        <v>0</v>
      </c>
      <c r="M136" s="41">
        <v>0</v>
      </c>
      <c r="N136" s="41">
        <v>0</v>
      </c>
    </row>
    <row r="137" spans="1:14" hidden="1">
      <c r="A137" s="44" t="s">
        <v>287</v>
      </c>
      <c r="B137" s="41">
        <v>0</v>
      </c>
      <c r="C137" s="41">
        <v>1987140</v>
      </c>
      <c r="D137" s="41">
        <v>0</v>
      </c>
      <c r="E137" s="41">
        <v>0</v>
      </c>
      <c r="F137" s="41">
        <v>1658100</v>
      </c>
      <c r="G137" s="41">
        <v>71128</v>
      </c>
      <c r="H137" s="41">
        <v>0</v>
      </c>
      <c r="I137" s="41">
        <v>681</v>
      </c>
      <c r="J137" s="41">
        <v>0</v>
      </c>
      <c r="K137" s="41">
        <v>0</v>
      </c>
      <c r="L137" s="41">
        <v>0</v>
      </c>
      <c r="M137" s="41">
        <v>0</v>
      </c>
      <c r="N137" s="41">
        <v>0</v>
      </c>
    </row>
    <row r="138" spans="1:14" hidden="1">
      <c r="A138" s="43" t="s">
        <v>286</v>
      </c>
      <c r="B138" s="41">
        <v>343960</v>
      </c>
      <c r="C138" s="41">
        <v>2643136</v>
      </c>
      <c r="D138" s="41">
        <v>1284971</v>
      </c>
      <c r="E138" s="41">
        <v>630460</v>
      </c>
      <c r="F138" s="41">
        <v>2026429</v>
      </c>
      <c r="G138" s="46">
        <v>-66050</v>
      </c>
      <c r="H138" s="46">
        <v>-805002</v>
      </c>
      <c r="I138" s="46">
        <v>-1189409</v>
      </c>
      <c r="J138" s="41">
        <v>57201</v>
      </c>
      <c r="K138" s="46">
        <v>-763397</v>
      </c>
      <c r="L138" s="46">
        <v>-240589</v>
      </c>
      <c r="M138" s="41">
        <v>978719</v>
      </c>
      <c r="N138" s="41">
        <v>821007</v>
      </c>
    </row>
    <row r="139" spans="1:14" hidden="1">
      <c r="A139" s="44" t="s">
        <v>285</v>
      </c>
      <c r="B139" s="41">
        <v>8802</v>
      </c>
      <c r="C139" s="41">
        <v>8153</v>
      </c>
      <c r="D139" s="41">
        <v>7504</v>
      </c>
      <c r="E139" s="41">
        <v>6856</v>
      </c>
      <c r="F139" s="41">
        <v>6207</v>
      </c>
      <c r="G139" s="41">
        <v>5867</v>
      </c>
      <c r="H139" s="41">
        <v>5528</v>
      </c>
      <c r="I139" s="41">
        <v>4870</v>
      </c>
      <c r="J139" s="41">
        <v>4212</v>
      </c>
      <c r="K139" s="41">
        <v>3554</v>
      </c>
      <c r="L139" s="41">
        <v>2896</v>
      </c>
      <c r="M139" s="41">
        <v>2827</v>
      </c>
      <c r="N139" s="41">
        <v>9450</v>
      </c>
    </row>
    <row r="140" spans="1:14" hidden="1">
      <c r="A140" s="44" t="s">
        <v>284</v>
      </c>
      <c r="B140" s="41">
        <v>616365</v>
      </c>
      <c r="C140" s="41">
        <v>616365</v>
      </c>
      <c r="D140" s="41">
        <v>616365</v>
      </c>
      <c r="E140" s="41">
        <v>616365</v>
      </c>
      <c r="F140" s="41">
        <v>616618</v>
      </c>
      <c r="G140" s="41">
        <v>616365</v>
      </c>
      <c r="H140" s="41">
        <v>616365</v>
      </c>
      <c r="I140" s="41">
        <v>616365</v>
      </c>
      <c r="J140" s="41">
        <v>779846</v>
      </c>
      <c r="K140" s="41">
        <v>798596</v>
      </c>
      <c r="L140" s="41">
        <v>798596</v>
      </c>
      <c r="M140" s="41">
        <v>1042160</v>
      </c>
      <c r="N140" s="41">
        <v>616365</v>
      </c>
    </row>
    <row r="141" spans="1:14" hidden="1">
      <c r="A141" s="44" t="s">
        <v>283</v>
      </c>
      <c r="B141" s="41">
        <v>4997374</v>
      </c>
      <c r="C141" s="41">
        <v>5013637</v>
      </c>
      <c r="D141" s="41">
        <v>5029900</v>
      </c>
      <c r="E141" s="41">
        <v>5046163</v>
      </c>
      <c r="F141" s="41">
        <v>5062425</v>
      </c>
      <c r="G141" s="41">
        <v>5078688</v>
      </c>
      <c r="H141" s="41">
        <v>5094411</v>
      </c>
      <c r="I141" s="41">
        <v>4810134</v>
      </c>
      <c r="J141" s="41">
        <v>4825857</v>
      </c>
      <c r="K141" s="41">
        <v>4841580</v>
      </c>
      <c r="L141" s="41">
        <v>4857303</v>
      </c>
      <c r="M141" s="41">
        <v>4785974</v>
      </c>
      <c r="N141" s="41">
        <v>4981111</v>
      </c>
    </row>
    <row r="142" spans="1:14" hidden="1">
      <c r="A142" s="43" t="s">
        <v>282</v>
      </c>
      <c r="B142" s="41">
        <v>5622540</v>
      </c>
      <c r="C142" s="41">
        <v>5638155</v>
      </c>
      <c r="D142" s="41">
        <v>5653769</v>
      </c>
      <c r="E142" s="41">
        <v>5669383</v>
      </c>
      <c r="F142" s="41">
        <v>5685250</v>
      </c>
      <c r="G142" s="41">
        <v>5700921</v>
      </c>
      <c r="H142" s="41">
        <v>5716304</v>
      </c>
      <c r="I142" s="41">
        <v>5431369</v>
      </c>
      <c r="J142" s="41">
        <v>5609915</v>
      </c>
      <c r="K142" s="41">
        <v>5643730</v>
      </c>
      <c r="L142" s="41">
        <v>5658794</v>
      </c>
      <c r="M142" s="41">
        <v>5830962</v>
      </c>
      <c r="N142" s="41">
        <v>5606926</v>
      </c>
    </row>
    <row r="143" spans="1:14" hidden="1">
      <c r="A143" s="44" t="s">
        <v>281</v>
      </c>
      <c r="B143" s="41">
        <v>298326</v>
      </c>
      <c r="C143" s="41">
        <v>282913</v>
      </c>
      <c r="D143" s="41">
        <v>267500</v>
      </c>
      <c r="E143" s="41">
        <v>252086</v>
      </c>
      <c r="F143" s="41">
        <v>236673</v>
      </c>
      <c r="G143" s="41">
        <v>221260</v>
      </c>
      <c r="H143" s="41">
        <v>205846</v>
      </c>
      <c r="I143" s="41">
        <v>190433</v>
      </c>
      <c r="J143" s="41">
        <v>175020</v>
      </c>
      <c r="K143" s="41">
        <v>159607</v>
      </c>
      <c r="L143" s="41">
        <v>144193</v>
      </c>
      <c r="M143" s="41">
        <v>128780</v>
      </c>
      <c r="N143" s="41">
        <v>313740</v>
      </c>
    </row>
    <row r="144" spans="1:14" ht="22.5" hidden="1">
      <c r="A144" s="43" t="s">
        <v>280</v>
      </c>
      <c r="B144" s="41">
        <v>298326</v>
      </c>
      <c r="C144" s="41">
        <v>282913</v>
      </c>
      <c r="D144" s="41">
        <v>267500</v>
      </c>
      <c r="E144" s="41">
        <v>252086</v>
      </c>
      <c r="F144" s="41">
        <v>236673</v>
      </c>
      <c r="G144" s="41">
        <v>221260</v>
      </c>
      <c r="H144" s="41">
        <v>205846</v>
      </c>
      <c r="I144" s="41">
        <v>190433</v>
      </c>
      <c r="J144" s="41">
        <v>175020</v>
      </c>
      <c r="K144" s="41">
        <v>159607</v>
      </c>
      <c r="L144" s="41">
        <v>144193</v>
      </c>
      <c r="M144" s="41">
        <v>128780</v>
      </c>
      <c r="N144" s="41">
        <v>313740</v>
      </c>
    </row>
    <row r="145" spans="1:14" hidden="1">
      <c r="A145" s="44" t="s">
        <v>279</v>
      </c>
      <c r="B145" s="41">
        <v>39317897</v>
      </c>
      <c r="C145" s="41">
        <v>39317897</v>
      </c>
      <c r="D145" s="41">
        <v>40311788</v>
      </c>
      <c r="E145" s="41">
        <v>40623729</v>
      </c>
      <c r="F145" s="41">
        <v>40951615</v>
      </c>
      <c r="G145" s="41">
        <v>41326687</v>
      </c>
      <c r="H145" s="41">
        <v>41507969</v>
      </c>
      <c r="I145" s="41">
        <v>42125542</v>
      </c>
      <c r="J145" s="41">
        <v>41775999</v>
      </c>
      <c r="K145" s="41">
        <v>41919628</v>
      </c>
      <c r="L145" s="41">
        <v>41976604</v>
      </c>
      <c r="M145" s="41">
        <v>42004844</v>
      </c>
      <c r="N145" s="41">
        <v>39317897</v>
      </c>
    </row>
    <row r="146" spans="1:14" hidden="1">
      <c r="A146" s="44" t="s">
        <v>278</v>
      </c>
      <c r="B146" s="41">
        <v>5295508</v>
      </c>
      <c r="C146" s="41">
        <v>5295508</v>
      </c>
      <c r="D146" s="41">
        <v>3047781</v>
      </c>
      <c r="E146" s="41">
        <v>5796594</v>
      </c>
      <c r="F146" s="41">
        <v>5868401</v>
      </c>
      <c r="G146" s="41">
        <v>5226153</v>
      </c>
      <c r="H146" s="41">
        <v>5169363</v>
      </c>
      <c r="I146" s="41">
        <v>5153907</v>
      </c>
      <c r="J146" s="41">
        <v>4738019</v>
      </c>
      <c r="K146" s="41">
        <v>4723260</v>
      </c>
      <c r="L146" s="41">
        <v>4601411</v>
      </c>
      <c r="M146" s="41">
        <v>6326082</v>
      </c>
      <c r="N146" s="41">
        <v>5295508</v>
      </c>
    </row>
    <row r="147" spans="1:14" hidden="1">
      <c r="A147" s="44" t="s">
        <v>277</v>
      </c>
      <c r="B147" s="41">
        <v>226203</v>
      </c>
      <c r="C147" s="41">
        <v>226203</v>
      </c>
      <c r="D147" s="41">
        <v>197042</v>
      </c>
      <c r="E147" s="41">
        <v>197042</v>
      </c>
      <c r="F147" s="41">
        <v>197042</v>
      </c>
      <c r="G147" s="41">
        <v>188126</v>
      </c>
      <c r="H147" s="41">
        <v>188126</v>
      </c>
      <c r="I147" s="41">
        <v>188126</v>
      </c>
      <c r="J147" s="41">
        <v>180348</v>
      </c>
      <c r="K147" s="41">
        <v>180348</v>
      </c>
      <c r="L147" s="41">
        <v>180348</v>
      </c>
      <c r="M147" s="41">
        <v>172571</v>
      </c>
      <c r="N147" s="41">
        <v>226203</v>
      </c>
    </row>
    <row r="148" spans="1:14" hidden="1">
      <c r="A148" s="43" t="s">
        <v>276</v>
      </c>
      <c r="B148" s="41">
        <v>44839608</v>
      </c>
      <c r="C148" s="41">
        <v>44839608</v>
      </c>
      <c r="D148" s="41">
        <v>43556611</v>
      </c>
      <c r="E148" s="41">
        <v>46617365</v>
      </c>
      <c r="F148" s="41">
        <v>47017058</v>
      </c>
      <c r="G148" s="41">
        <v>46740967</v>
      </c>
      <c r="H148" s="41">
        <v>46865458</v>
      </c>
      <c r="I148" s="41">
        <v>47467575</v>
      </c>
      <c r="J148" s="41">
        <v>46694367</v>
      </c>
      <c r="K148" s="41">
        <v>46823236</v>
      </c>
      <c r="L148" s="41">
        <v>46758363</v>
      </c>
      <c r="M148" s="41">
        <v>48503497</v>
      </c>
      <c r="N148" s="41">
        <v>44839608</v>
      </c>
    </row>
    <row r="149" spans="1:14" hidden="1">
      <c r="A149" s="40" t="s">
        <v>275</v>
      </c>
      <c r="B149" s="39">
        <v>125314598</v>
      </c>
      <c r="C149" s="39">
        <v>129151525</v>
      </c>
      <c r="D149" s="39">
        <v>125700125</v>
      </c>
      <c r="E149" s="39">
        <v>127218097</v>
      </c>
      <c r="F149" s="39">
        <v>128566817</v>
      </c>
      <c r="G149" s="39">
        <v>125741774</v>
      </c>
      <c r="H149" s="39">
        <v>125035714</v>
      </c>
      <c r="I149" s="39">
        <v>124075453</v>
      </c>
      <c r="J149" s="39">
        <v>125737503</v>
      </c>
      <c r="K149" s="39">
        <v>124682230</v>
      </c>
      <c r="L149" s="39">
        <v>125907975</v>
      </c>
      <c r="M149" s="39">
        <v>129496883</v>
      </c>
      <c r="N149" s="39">
        <v>127984760</v>
      </c>
    </row>
    <row r="150" spans="1:14" hidden="1">
      <c r="A150" s="38"/>
      <c r="B150" s="37"/>
      <c r="C150" s="37"/>
      <c r="D150" s="37"/>
      <c r="E150" s="37"/>
      <c r="F150" s="37"/>
      <c r="G150" s="37"/>
      <c r="H150" s="37"/>
      <c r="I150" s="37"/>
      <c r="J150" s="37"/>
      <c r="K150" s="37"/>
      <c r="L150" s="37"/>
      <c r="M150" s="37"/>
      <c r="N150" s="37"/>
    </row>
    <row r="151" spans="1:14" ht="15.75" hidden="1" customHeight="1">
      <c r="A151" s="38"/>
      <c r="B151" s="37"/>
      <c r="C151" s="37"/>
      <c r="D151" s="37"/>
      <c r="E151" s="37"/>
      <c r="F151" s="37"/>
      <c r="G151" s="37"/>
      <c r="H151" s="37"/>
      <c r="I151" s="37"/>
      <c r="J151" s="37"/>
      <c r="K151" s="37"/>
      <c r="L151" s="37"/>
      <c r="M151" s="37"/>
      <c r="N151" s="37"/>
    </row>
    <row r="152" spans="1:14" hidden="1">
      <c r="A152" s="50" t="s">
        <v>274</v>
      </c>
      <c r="B152" s="48">
        <v>0</v>
      </c>
      <c r="C152" s="48">
        <v>0</v>
      </c>
      <c r="D152" s="48">
        <v>0</v>
      </c>
      <c r="E152" s="48">
        <v>0</v>
      </c>
      <c r="F152" s="48">
        <v>0</v>
      </c>
      <c r="G152" s="48">
        <v>0</v>
      </c>
      <c r="H152" s="48">
        <v>0</v>
      </c>
      <c r="I152" s="49">
        <v>-254</v>
      </c>
      <c r="J152" s="48">
        <v>0</v>
      </c>
      <c r="K152" s="48">
        <v>0</v>
      </c>
      <c r="L152" s="48">
        <v>0</v>
      </c>
      <c r="M152" s="48">
        <v>0</v>
      </c>
      <c r="N152" s="48">
        <v>0</v>
      </c>
    </row>
    <row r="153" spans="1:14" hidden="1">
      <c r="A153" s="50" t="s">
        <v>273</v>
      </c>
      <c r="B153" s="48">
        <v>0</v>
      </c>
      <c r="C153" s="48">
        <v>0</v>
      </c>
      <c r="D153" s="48">
        <v>0</v>
      </c>
      <c r="E153" s="48">
        <v>0</v>
      </c>
      <c r="F153" s="48">
        <v>0</v>
      </c>
      <c r="G153" s="48">
        <v>0</v>
      </c>
      <c r="H153" s="48">
        <v>0</v>
      </c>
      <c r="I153" s="48">
        <v>0</v>
      </c>
      <c r="J153" s="48">
        <v>0</v>
      </c>
      <c r="K153" s="48">
        <v>0</v>
      </c>
      <c r="L153" s="48">
        <v>0</v>
      </c>
      <c r="M153" s="49">
        <v>-54</v>
      </c>
      <c r="N153" s="48">
        <v>0</v>
      </c>
    </row>
    <row r="154" spans="1:14" ht="22.5" hidden="1">
      <c r="A154" s="40" t="s">
        <v>272</v>
      </c>
      <c r="B154" s="39">
        <v>0</v>
      </c>
      <c r="C154" s="39">
        <v>0</v>
      </c>
      <c r="D154" s="39">
        <v>0</v>
      </c>
      <c r="E154" s="39">
        <v>0</v>
      </c>
      <c r="F154" s="39">
        <v>0</v>
      </c>
      <c r="G154" s="39">
        <v>0</v>
      </c>
      <c r="H154" s="39">
        <v>0</v>
      </c>
      <c r="I154" s="47">
        <v>-254</v>
      </c>
      <c r="J154" s="39">
        <v>0</v>
      </c>
      <c r="K154" s="39">
        <v>0</v>
      </c>
      <c r="L154" s="39">
        <v>0</v>
      </c>
      <c r="M154" s="47">
        <v>-54</v>
      </c>
      <c r="N154" s="39">
        <v>0</v>
      </c>
    </row>
    <row r="155" spans="1:14" hidden="1">
      <c r="A155" s="38"/>
      <c r="B155" s="37"/>
      <c r="C155" s="37"/>
      <c r="D155" s="37"/>
      <c r="E155" s="37"/>
      <c r="F155" s="37"/>
      <c r="G155" s="37"/>
      <c r="H155" s="37"/>
      <c r="I155" s="37"/>
      <c r="J155" s="37"/>
      <c r="K155" s="37"/>
      <c r="L155" s="37"/>
      <c r="M155" s="37"/>
      <c r="N155" s="37"/>
    </row>
    <row r="156" spans="1:14" hidden="1">
      <c r="A156" s="40" t="s">
        <v>271</v>
      </c>
      <c r="B156" s="39">
        <v>1490542711</v>
      </c>
      <c r="C156" s="39">
        <v>1484152917</v>
      </c>
      <c r="D156" s="39">
        <v>1487483275</v>
      </c>
      <c r="E156" s="39">
        <v>1487161159</v>
      </c>
      <c r="F156" s="39">
        <v>1485631557</v>
      </c>
      <c r="G156" s="39">
        <v>1483834863</v>
      </c>
      <c r="H156" s="39">
        <v>1491191006</v>
      </c>
      <c r="I156" s="39">
        <v>1491758627</v>
      </c>
      <c r="J156" s="39">
        <v>1489743947</v>
      </c>
      <c r="K156" s="39">
        <v>1490345319</v>
      </c>
      <c r="L156" s="39">
        <v>1490714501</v>
      </c>
      <c r="M156" s="39">
        <v>1507402572</v>
      </c>
      <c r="N156" s="39">
        <v>1498306424</v>
      </c>
    </row>
    <row r="157" spans="1:14" hidden="1">
      <c r="A157" s="38"/>
      <c r="B157" s="37"/>
      <c r="C157" s="37"/>
      <c r="D157" s="37"/>
      <c r="E157" s="37"/>
      <c r="F157" s="37"/>
      <c r="G157" s="37"/>
      <c r="H157" s="37"/>
      <c r="I157" s="37"/>
      <c r="J157" s="37"/>
      <c r="K157" s="37"/>
      <c r="L157" s="37"/>
      <c r="M157" s="37"/>
      <c r="N157" s="37"/>
    </row>
    <row r="158" spans="1:14" hidden="1">
      <c r="A158" s="45" t="s">
        <v>270</v>
      </c>
      <c r="B158" s="37"/>
      <c r="C158" s="37"/>
      <c r="D158" s="37"/>
      <c r="E158" s="37"/>
      <c r="F158" s="37"/>
      <c r="G158" s="37"/>
      <c r="H158" s="37"/>
      <c r="I158" s="37"/>
      <c r="J158" s="37"/>
      <c r="K158" s="37"/>
      <c r="L158" s="37"/>
      <c r="M158" s="37"/>
      <c r="N158" s="37"/>
    </row>
    <row r="159" spans="1:14" hidden="1">
      <c r="A159" s="45" t="s">
        <v>269</v>
      </c>
      <c r="B159" s="37"/>
      <c r="C159" s="37"/>
      <c r="D159" s="37"/>
      <c r="E159" s="37"/>
      <c r="F159" s="37"/>
      <c r="G159" s="37"/>
      <c r="H159" s="37"/>
      <c r="I159" s="37"/>
      <c r="J159" s="37"/>
      <c r="K159" s="37"/>
      <c r="L159" s="37"/>
      <c r="M159" s="37"/>
      <c r="N159" s="37"/>
    </row>
    <row r="160" spans="1:14" hidden="1">
      <c r="A160" s="44" t="s">
        <v>268</v>
      </c>
      <c r="B160" s="41">
        <v>23416396</v>
      </c>
      <c r="C160" s="41">
        <v>23416396</v>
      </c>
      <c r="D160" s="41">
        <v>23416396</v>
      </c>
      <c r="E160" s="41">
        <v>23416396</v>
      </c>
      <c r="F160" s="41">
        <v>23416396</v>
      </c>
      <c r="G160" s="41">
        <v>23416396</v>
      </c>
      <c r="H160" s="41">
        <v>23416396</v>
      </c>
      <c r="I160" s="41">
        <v>23416396</v>
      </c>
      <c r="J160" s="41">
        <v>23416396</v>
      </c>
      <c r="K160" s="41">
        <v>23416396</v>
      </c>
      <c r="L160" s="41">
        <v>23416396</v>
      </c>
      <c r="M160" s="41">
        <v>23416396</v>
      </c>
      <c r="N160" s="41">
        <v>23416396</v>
      </c>
    </row>
    <row r="161" spans="1:14" hidden="1">
      <c r="A161" s="43" t="s">
        <v>267</v>
      </c>
      <c r="B161" s="41">
        <v>23416396</v>
      </c>
      <c r="C161" s="41">
        <v>23416396</v>
      </c>
      <c r="D161" s="41">
        <v>23416396</v>
      </c>
      <c r="E161" s="41">
        <v>23416396</v>
      </c>
      <c r="F161" s="41">
        <v>23416396</v>
      </c>
      <c r="G161" s="41">
        <v>23416396</v>
      </c>
      <c r="H161" s="41">
        <v>23416396</v>
      </c>
      <c r="I161" s="41">
        <v>23416396</v>
      </c>
      <c r="J161" s="41">
        <v>23416396</v>
      </c>
      <c r="K161" s="41">
        <v>23416396</v>
      </c>
      <c r="L161" s="41">
        <v>23416396</v>
      </c>
      <c r="M161" s="41">
        <v>23416396</v>
      </c>
      <c r="N161" s="41">
        <v>23416396</v>
      </c>
    </row>
    <row r="162" spans="1:14" hidden="1">
      <c r="A162" s="44" t="s">
        <v>266</v>
      </c>
      <c r="B162" s="41">
        <v>42076811</v>
      </c>
      <c r="C162" s="41">
        <v>42076811</v>
      </c>
      <c r="D162" s="41">
        <v>42076811</v>
      </c>
      <c r="E162" s="41">
        <v>42076811</v>
      </c>
      <c r="F162" s="41">
        <v>42076811</v>
      </c>
      <c r="G162" s="41">
        <v>42076811</v>
      </c>
      <c r="H162" s="41">
        <v>42076811</v>
      </c>
      <c r="I162" s="41">
        <v>42076811</v>
      </c>
      <c r="J162" s="41">
        <v>42076811</v>
      </c>
      <c r="K162" s="41">
        <v>42076811</v>
      </c>
      <c r="L162" s="41">
        <v>42076811</v>
      </c>
      <c r="M162" s="41">
        <v>42076811</v>
      </c>
      <c r="N162" s="41">
        <v>42076811</v>
      </c>
    </row>
    <row r="163" spans="1:14" hidden="1">
      <c r="A163" s="43" t="s">
        <v>265</v>
      </c>
      <c r="B163" s="41">
        <v>42076811</v>
      </c>
      <c r="C163" s="41">
        <v>42076811</v>
      </c>
      <c r="D163" s="41">
        <v>42076811</v>
      </c>
      <c r="E163" s="41">
        <v>42076811</v>
      </c>
      <c r="F163" s="41">
        <v>42076811</v>
      </c>
      <c r="G163" s="41">
        <v>42076811</v>
      </c>
      <c r="H163" s="41">
        <v>42076811</v>
      </c>
      <c r="I163" s="41">
        <v>42076811</v>
      </c>
      <c r="J163" s="41">
        <v>42076811</v>
      </c>
      <c r="K163" s="41">
        <v>42076811</v>
      </c>
      <c r="L163" s="41">
        <v>42076811</v>
      </c>
      <c r="M163" s="41">
        <v>42076811</v>
      </c>
      <c r="N163" s="41">
        <v>42076811</v>
      </c>
    </row>
    <row r="164" spans="1:14" hidden="1">
      <c r="A164" s="44" t="s">
        <v>264</v>
      </c>
      <c r="B164" s="46">
        <v>-2501882</v>
      </c>
      <c r="C164" s="46">
        <v>-2501882</v>
      </c>
      <c r="D164" s="46">
        <v>-2501882</v>
      </c>
      <c r="E164" s="46">
        <v>-2501882</v>
      </c>
      <c r="F164" s="46">
        <v>-2501882</v>
      </c>
      <c r="G164" s="46">
        <v>-2501882</v>
      </c>
      <c r="H164" s="46">
        <v>-2501882</v>
      </c>
      <c r="I164" s="46">
        <v>-2501882</v>
      </c>
      <c r="J164" s="46">
        <v>-2501882</v>
      </c>
      <c r="K164" s="46">
        <v>-2501882</v>
      </c>
      <c r="L164" s="46">
        <v>-2501882</v>
      </c>
      <c r="M164" s="46">
        <v>-2501882</v>
      </c>
      <c r="N164" s="46">
        <v>-2501882</v>
      </c>
    </row>
    <row r="165" spans="1:14" hidden="1">
      <c r="A165" s="43" t="s">
        <v>263</v>
      </c>
      <c r="B165" s="46">
        <v>-2501882</v>
      </c>
      <c r="C165" s="46">
        <v>-2501882</v>
      </c>
      <c r="D165" s="46">
        <v>-2501882</v>
      </c>
      <c r="E165" s="46">
        <v>-2501882</v>
      </c>
      <c r="F165" s="46">
        <v>-2501882</v>
      </c>
      <c r="G165" s="46">
        <v>-2501882</v>
      </c>
      <c r="H165" s="46">
        <v>-2501882</v>
      </c>
      <c r="I165" s="46">
        <v>-2501882</v>
      </c>
      <c r="J165" s="46">
        <v>-2501882</v>
      </c>
      <c r="K165" s="46">
        <v>-2501882</v>
      </c>
      <c r="L165" s="46">
        <v>-2501882</v>
      </c>
      <c r="M165" s="46">
        <v>-2501882</v>
      </c>
      <c r="N165" s="46">
        <v>-2501882</v>
      </c>
    </row>
    <row r="166" spans="1:14" hidden="1">
      <c r="A166" s="44" t="s">
        <v>262</v>
      </c>
      <c r="B166" s="41">
        <v>488291158</v>
      </c>
      <c r="C166" s="41">
        <v>488291158</v>
      </c>
      <c r="D166" s="41">
        <v>480291158</v>
      </c>
      <c r="E166" s="41">
        <v>480291158</v>
      </c>
      <c r="F166" s="41">
        <v>480291158</v>
      </c>
      <c r="G166" s="41">
        <v>480291158</v>
      </c>
      <c r="H166" s="41">
        <v>480291158</v>
      </c>
      <c r="I166" s="41">
        <v>480291158</v>
      </c>
      <c r="J166" s="41">
        <v>471191158</v>
      </c>
      <c r="K166" s="41">
        <v>471191158</v>
      </c>
      <c r="L166" s="41">
        <v>471191158</v>
      </c>
      <c r="M166" s="41">
        <v>471191158</v>
      </c>
      <c r="N166" s="41">
        <v>433043076</v>
      </c>
    </row>
    <row r="167" spans="1:14" hidden="1">
      <c r="A167" s="44" t="s">
        <v>261</v>
      </c>
      <c r="B167" s="41">
        <v>0</v>
      </c>
      <c r="C167" s="41">
        <v>0</v>
      </c>
      <c r="D167" s="41">
        <v>0</v>
      </c>
      <c r="E167" s="41">
        <v>0</v>
      </c>
      <c r="F167" s="41">
        <v>0</v>
      </c>
      <c r="G167" s="41">
        <v>0</v>
      </c>
      <c r="H167" s="41">
        <v>0</v>
      </c>
      <c r="I167" s="41">
        <v>0</v>
      </c>
      <c r="J167" s="41">
        <v>0</v>
      </c>
      <c r="K167" s="41">
        <v>0</v>
      </c>
      <c r="L167" s="41">
        <v>0</v>
      </c>
      <c r="M167" s="41">
        <v>0</v>
      </c>
      <c r="N167" s="41">
        <v>0</v>
      </c>
    </row>
    <row r="168" spans="1:14" hidden="1">
      <c r="A168" s="44" t="s">
        <v>260</v>
      </c>
      <c r="B168" s="41">
        <v>94044</v>
      </c>
      <c r="C168" s="41">
        <v>94044</v>
      </c>
      <c r="D168" s="41">
        <v>94044</v>
      </c>
      <c r="E168" s="41">
        <v>94044</v>
      </c>
      <c r="F168" s="41">
        <v>94044</v>
      </c>
      <c r="G168" s="41">
        <v>94044</v>
      </c>
      <c r="H168" s="41">
        <v>94044</v>
      </c>
      <c r="I168" s="41">
        <v>94044</v>
      </c>
      <c r="J168" s="41">
        <v>94044</v>
      </c>
      <c r="K168" s="41">
        <v>94044</v>
      </c>
      <c r="L168" s="41">
        <v>94044</v>
      </c>
      <c r="M168" s="41">
        <v>94044</v>
      </c>
      <c r="N168" s="41">
        <v>94044</v>
      </c>
    </row>
    <row r="169" spans="1:14" hidden="1">
      <c r="A169" s="44" t="s">
        <v>259</v>
      </c>
      <c r="B169" s="46">
        <v>-1</v>
      </c>
      <c r="C169" s="46">
        <v>-1</v>
      </c>
      <c r="D169" s="46">
        <v>-1</v>
      </c>
      <c r="E169" s="46">
        <v>-1</v>
      </c>
      <c r="F169" s="46">
        <v>-1</v>
      </c>
      <c r="G169" s="46">
        <v>-1</v>
      </c>
      <c r="H169" s="46">
        <v>-1</v>
      </c>
      <c r="I169" s="46">
        <v>-1</v>
      </c>
      <c r="J169" s="46">
        <v>-1</v>
      </c>
      <c r="K169" s="46">
        <v>-1</v>
      </c>
      <c r="L169" s="46">
        <v>-1</v>
      </c>
      <c r="M169" s="46">
        <v>-1</v>
      </c>
      <c r="N169" s="46">
        <v>-1</v>
      </c>
    </row>
    <row r="170" spans="1:14" hidden="1">
      <c r="A170" s="43" t="s">
        <v>258</v>
      </c>
      <c r="B170" s="41">
        <v>488385202</v>
      </c>
      <c r="C170" s="41">
        <v>488385202</v>
      </c>
      <c r="D170" s="41">
        <v>480385202</v>
      </c>
      <c r="E170" s="41">
        <v>480385202</v>
      </c>
      <c r="F170" s="41">
        <v>480385202</v>
      </c>
      <c r="G170" s="41">
        <v>480385202</v>
      </c>
      <c r="H170" s="41">
        <v>480385202</v>
      </c>
      <c r="I170" s="41">
        <v>480385202</v>
      </c>
      <c r="J170" s="41">
        <v>471285202</v>
      </c>
      <c r="K170" s="41">
        <v>471285202</v>
      </c>
      <c r="L170" s="41">
        <v>471285202</v>
      </c>
      <c r="M170" s="41">
        <v>471285202</v>
      </c>
      <c r="N170" s="41">
        <v>433137120</v>
      </c>
    </row>
    <row r="171" spans="1:14" hidden="1">
      <c r="A171" s="44" t="s">
        <v>257</v>
      </c>
      <c r="B171" s="46">
        <v>-309102</v>
      </c>
      <c r="C171" s="46">
        <v>-309102</v>
      </c>
      <c r="D171" s="46">
        <v>-309102</v>
      </c>
      <c r="E171" s="46">
        <v>-309102</v>
      </c>
      <c r="F171" s="46">
        <v>-309102</v>
      </c>
      <c r="G171" s="46">
        <v>-309102</v>
      </c>
      <c r="H171" s="46">
        <v>-309102</v>
      </c>
      <c r="I171" s="46">
        <v>-309102</v>
      </c>
      <c r="J171" s="46">
        <v>-309102</v>
      </c>
      <c r="K171" s="46">
        <v>-309102</v>
      </c>
      <c r="L171" s="46">
        <v>-309102</v>
      </c>
      <c r="M171" s="46">
        <v>-316828</v>
      </c>
      <c r="N171" s="46">
        <v>-309102</v>
      </c>
    </row>
    <row r="172" spans="1:14" hidden="1">
      <c r="A172" s="44" t="s">
        <v>256</v>
      </c>
      <c r="B172" s="46">
        <v>-64332</v>
      </c>
      <c r="C172" s="46">
        <v>-64332</v>
      </c>
      <c r="D172" s="46">
        <v>-64332</v>
      </c>
      <c r="E172" s="46">
        <v>-64332</v>
      </c>
      <c r="F172" s="46">
        <v>-64332</v>
      </c>
      <c r="G172" s="46">
        <v>-64332</v>
      </c>
      <c r="H172" s="46">
        <v>-64332</v>
      </c>
      <c r="I172" s="46">
        <v>-64332</v>
      </c>
      <c r="J172" s="46">
        <v>-64332</v>
      </c>
      <c r="K172" s="46">
        <v>-64332</v>
      </c>
      <c r="L172" s="46">
        <v>-64332</v>
      </c>
      <c r="M172" s="46">
        <v>-64332</v>
      </c>
      <c r="N172" s="46">
        <v>-64332</v>
      </c>
    </row>
    <row r="173" spans="1:14" hidden="1">
      <c r="A173" s="44" t="s">
        <v>255</v>
      </c>
      <c r="B173" s="46">
        <v>-154896</v>
      </c>
      <c r="C173" s="46">
        <v>-153721</v>
      </c>
      <c r="D173" s="46">
        <v>-152545</v>
      </c>
      <c r="E173" s="46">
        <v>-151369</v>
      </c>
      <c r="F173" s="46">
        <v>-150193</v>
      </c>
      <c r="G173" s="46">
        <v>-149018</v>
      </c>
      <c r="H173" s="46">
        <v>-147842</v>
      </c>
      <c r="I173" s="46">
        <v>-146666</v>
      </c>
      <c r="J173" s="46">
        <v>-145490</v>
      </c>
      <c r="K173" s="46">
        <v>-144315</v>
      </c>
      <c r="L173" s="46">
        <v>-143139</v>
      </c>
      <c r="M173" s="46">
        <v>-186019</v>
      </c>
      <c r="N173" s="46">
        <v>-156072</v>
      </c>
    </row>
    <row r="174" spans="1:14" hidden="1">
      <c r="A174" s="44" t="s">
        <v>254</v>
      </c>
      <c r="B174" s="41">
        <v>32777</v>
      </c>
      <c r="C174" s="41">
        <v>32777</v>
      </c>
      <c r="D174" s="41">
        <v>32036</v>
      </c>
      <c r="E174" s="41">
        <v>31789</v>
      </c>
      <c r="F174" s="41">
        <v>31542</v>
      </c>
      <c r="G174" s="41">
        <v>31295</v>
      </c>
      <c r="H174" s="41">
        <v>31048</v>
      </c>
      <c r="I174" s="41">
        <v>30801</v>
      </c>
      <c r="J174" s="41">
        <v>30555</v>
      </c>
      <c r="K174" s="41">
        <v>30308</v>
      </c>
      <c r="L174" s="41">
        <v>30061</v>
      </c>
      <c r="M174" s="41">
        <v>39066</v>
      </c>
      <c r="N174" s="41">
        <v>32777</v>
      </c>
    </row>
    <row r="175" spans="1:14" hidden="1">
      <c r="A175" s="44" t="s">
        <v>253</v>
      </c>
      <c r="B175" s="41">
        <v>110328</v>
      </c>
      <c r="C175" s="41">
        <v>110328</v>
      </c>
      <c r="D175" s="41">
        <v>106951</v>
      </c>
      <c r="E175" s="41">
        <v>105825</v>
      </c>
      <c r="F175" s="41">
        <v>104699</v>
      </c>
      <c r="G175" s="41">
        <v>103574</v>
      </c>
      <c r="H175" s="41">
        <v>102448</v>
      </c>
      <c r="I175" s="41">
        <v>101322</v>
      </c>
      <c r="J175" s="41">
        <v>100196</v>
      </c>
      <c r="K175" s="41">
        <v>99070</v>
      </c>
      <c r="L175" s="41">
        <v>97945</v>
      </c>
      <c r="M175" s="41">
        <v>96819</v>
      </c>
      <c r="N175" s="41">
        <v>110328</v>
      </c>
    </row>
    <row r="176" spans="1:14" hidden="1">
      <c r="A176" s="44" t="s">
        <v>252</v>
      </c>
      <c r="B176" s="46">
        <v>-455685</v>
      </c>
      <c r="C176" s="46">
        <v>-450324</v>
      </c>
      <c r="D176" s="46">
        <v>-444963</v>
      </c>
      <c r="E176" s="46">
        <v>-439602</v>
      </c>
      <c r="F176" s="46">
        <v>-434241</v>
      </c>
      <c r="G176" s="46">
        <v>-428880</v>
      </c>
      <c r="H176" s="46">
        <v>-423519</v>
      </c>
      <c r="I176" s="46">
        <v>-418158</v>
      </c>
      <c r="J176" s="46">
        <v>-412797</v>
      </c>
      <c r="K176" s="46">
        <v>-407436</v>
      </c>
      <c r="L176" s="46">
        <v>-402075</v>
      </c>
      <c r="M176" s="46">
        <v>-396714</v>
      </c>
      <c r="N176" s="46">
        <v>-461046</v>
      </c>
    </row>
    <row r="177" spans="1:14" hidden="1">
      <c r="A177" s="44" t="s">
        <v>251</v>
      </c>
      <c r="B177" s="41">
        <v>64911</v>
      </c>
      <c r="C177" s="41">
        <v>64911</v>
      </c>
      <c r="D177" s="41">
        <v>64911</v>
      </c>
      <c r="E177" s="41">
        <v>64911</v>
      </c>
      <c r="F177" s="41">
        <v>64911</v>
      </c>
      <c r="G177" s="41">
        <v>64911</v>
      </c>
      <c r="H177" s="41">
        <v>64911</v>
      </c>
      <c r="I177" s="41">
        <v>64911</v>
      </c>
      <c r="J177" s="41">
        <v>64911</v>
      </c>
      <c r="K177" s="41">
        <v>64911</v>
      </c>
      <c r="L177" s="41">
        <v>64911</v>
      </c>
      <c r="M177" s="41">
        <v>66534</v>
      </c>
      <c r="N177" s="41">
        <v>64911</v>
      </c>
    </row>
    <row r="178" spans="1:14" ht="19.350000000000001" hidden="1" customHeight="1">
      <c r="A178" s="43" t="s">
        <v>250</v>
      </c>
      <c r="B178" s="46">
        <v>-775998</v>
      </c>
      <c r="C178" s="46">
        <v>-769462</v>
      </c>
      <c r="D178" s="46">
        <v>-767043</v>
      </c>
      <c r="E178" s="46">
        <v>-761879</v>
      </c>
      <c r="F178" s="46">
        <v>-756715</v>
      </c>
      <c r="G178" s="46">
        <v>-751551</v>
      </c>
      <c r="H178" s="46">
        <v>-746387</v>
      </c>
      <c r="I178" s="46">
        <v>-741223</v>
      </c>
      <c r="J178" s="46">
        <v>-736059</v>
      </c>
      <c r="K178" s="46">
        <v>-730895</v>
      </c>
      <c r="L178" s="46">
        <v>-725731</v>
      </c>
      <c r="M178" s="46">
        <v>-761475</v>
      </c>
      <c r="N178" s="46">
        <v>-782535</v>
      </c>
    </row>
    <row r="179" spans="1:14" hidden="1">
      <c r="A179" s="40" t="s">
        <v>249</v>
      </c>
      <c r="B179" s="39">
        <v>550600529</v>
      </c>
      <c r="C179" s="39">
        <v>550607065</v>
      </c>
      <c r="D179" s="39">
        <v>542609484</v>
      </c>
      <c r="E179" s="39">
        <v>542614648</v>
      </c>
      <c r="F179" s="39">
        <v>542619812</v>
      </c>
      <c r="G179" s="39">
        <v>542624976</v>
      </c>
      <c r="H179" s="39">
        <v>542630140</v>
      </c>
      <c r="I179" s="39">
        <v>542635304</v>
      </c>
      <c r="J179" s="39">
        <v>533540468</v>
      </c>
      <c r="K179" s="39">
        <v>533545632</v>
      </c>
      <c r="L179" s="39">
        <v>533550796</v>
      </c>
      <c r="M179" s="39">
        <v>533515052</v>
      </c>
      <c r="N179" s="39">
        <v>495345910</v>
      </c>
    </row>
    <row r="180" spans="1:14" hidden="1">
      <c r="A180" s="38"/>
      <c r="B180" s="37"/>
      <c r="C180" s="37"/>
      <c r="D180" s="37"/>
      <c r="E180" s="37"/>
      <c r="F180" s="37"/>
      <c r="G180" s="37"/>
      <c r="H180" s="37"/>
      <c r="I180" s="37"/>
      <c r="J180" s="37"/>
      <c r="K180" s="37"/>
      <c r="L180" s="37"/>
      <c r="M180" s="37"/>
      <c r="N180" s="37"/>
    </row>
    <row r="181" spans="1:14" hidden="1">
      <c r="A181" s="45" t="s">
        <v>248</v>
      </c>
      <c r="B181" s="37"/>
      <c r="C181" s="37"/>
      <c r="D181" s="37"/>
      <c r="E181" s="37"/>
      <c r="F181" s="37"/>
      <c r="G181" s="37"/>
      <c r="H181" s="37"/>
      <c r="I181" s="37"/>
      <c r="J181" s="37"/>
      <c r="K181" s="37"/>
      <c r="L181" s="37"/>
      <c r="M181" s="37"/>
      <c r="N181" s="37"/>
    </row>
    <row r="182" spans="1:14" hidden="1">
      <c r="A182" s="44" t="s">
        <v>247</v>
      </c>
      <c r="B182" s="41">
        <v>340000000</v>
      </c>
      <c r="C182" s="41">
        <v>340000000</v>
      </c>
      <c r="D182" s="41">
        <v>340000000</v>
      </c>
      <c r="E182" s="41">
        <v>340000000</v>
      </c>
      <c r="F182" s="41">
        <v>340000000</v>
      </c>
      <c r="G182" s="41">
        <v>340000000</v>
      </c>
      <c r="H182" s="41">
        <v>340000000</v>
      </c>
      <c r="I182" s="41">
        <v>340000000</v>
      </c>
      <c r="J182" s="41">
        <v>340000000</v>
      </c>
      <c r="K182" s="41">
        <v>340000000</v>
      </c>
      <c r="L182" s="41">
        <v>340000000</v>
      </c>
      <c r="M182" s="41">
        <v>340000000</v>
      </c>
      <c r="N182" s="41">
        <v>340000000</v>
      </c>
    </row>
    <row r="183" spans="1:14" hidden="1">
      <c r="A183" s="43" t="s">
        <v>246</v>
      </c>
      <c r="B183" s="41">
        <v>340000000</v>
      </c>
      <c r="C183" s="41">
        <v>340000000</v>
      </c>
      <c r="D183" s="41">
        <v>340000000</v>
      </c>
      <c r="E183" s="41">
        <v>340000000</v>
      </c>
      <c r="F183" s="41">
        <v>340000000</v>
      </c>
      <c r="G183" s="41">
        <v>340000000</v>
      </c>
      <c r="H183" s="41">
        <v>340000000</v>
      </c>
      <c r="I183" s="41">
        <v>340000000</v>
      </c>
      <c r="J183" s="41">
        <v>340000000</v>
      </c>
      <c r="K183" s="41">
        <v>340000000</v>
      </c>
      <c r="L183" s="41">
        <v>340000000</v>
      </c>
      <c r="M183" s="41">
        <v>340000000</v>
      </c>
      <c r="N183" s="41">
        <v>340000000</v>
      </c>
    </row>
    <row r="184" spans="1:14" hidden="1">
      <c r="A184" s="44" t="s">
        <v>245</v>
      </c>
      <c r="B184" s="46">
        <v>-124200</v>
      </c>
      <c r="C184" s="46">
        <v>-124200</v>
      </c>
      <c r="D184" s="46">
        <v>-124200</v>
      </c>
      <c r="E184" s="46">
        <v>-124200</v>
      </c>
      <c r="F184" s="46">
        <v>-124200</v>
      </c>
      <c r="G184" s="46">
        <v>-124200</v>
      </c>
      <c r="H184" s="46">
        <v>-124200</v>
      </c>
      <c r="I184" s="46">
        <v>-124200</v>
      </c>
      <c r="J184" s="46">
        <v>-124200</v>
      </c>
      <c r="K184" s="46">
        <v>-124200</v>
      </c>
      <c r="L184" s="46">
        <v>-124200</v>
      </c>
      <c r="M184" s="46">
        <v>-124200</v>
      </c>
      <c r="N184" s="46">
        <v>-124200</v>
      </c>
    </row>
    <row r="185" spans="1:14" hidden="1">
      <c r="A185" s="44" t="s">
        <v>244</v>
      </c>
      <c r="B185" s="41">
        <v>54855</v>
      </c>
      <c r="C185" s="41">
        <v>55200</v>
      </c>
      <c r="D185" s="41">
        <v>55545</v>
      </c>
      <c r="E185" s="41">
        <v>55890</v>
      </c>
      <c r="F185" s="41">
        <v>56235</v>
      </c>
      <c r="G185" s="41">
        <v>56580</v>
      </c>
      <c r="H185" s="41">
        <v>56925</v>
      </c>
      <c r="I185" s="41">
        <v>57270</v>
      </c>
      <c r="J185" s="41">
        <v>57615</v>
      </c>
      <c r="K185" s="41">
        <v>57960</v>
      </c>
      <c r="L185" s="41">
        <v>58305</v>
      </c>
      <c r="M185" s="41">
        <v>58650</v>
      </c>
      <c r="N185" s="41">
        <v>54510</v>
      </c>
    </row>
    <row r="186" spans="1:14" hidden="1">
      <c r="A186" s="43" t="s">
        <v>243</v>
      </c>
      <c r="B186" s="46">
        <v>-69345</v>
      </c>
      <c r="C186" s="46">
        <v>-69000</v>
      </c>
      <c r="D186" s="46">
        <v>-68655</v>
      </c>
      <c r="E186" s="46">
        <v>-68310</v>
      </c>
      <c r="F186" s="46">
        <v>-67965</v>
      </c>
      <c r="G186" s="46">
        <v>-67620</v>
      </c>
      <c r="H186" s="46">
        <v>-67275</v>
      </c>
      <c r="I186" s="46">
        <v>-66930</v>
      </c>
      <c r="J186" s="46">
        <v>-66585</v>
      </c>
      <c r="K186" s="46">
        <v>-66240</v>
      </c>
      <c r="L186" s="46">
        <v>-65895</v>
      </c>
      <c r="M186" s="46">
        <v>-65550</v>
      </c>
      <c r="N186" s="46">
        <v>-69690</v>
      </c>
    </row>
    <row r="187" spans="1:14" hidden="1">
      <c r="A187" s="40" t="s">
        <v>242</v>
      </c>
      <c r="B187" s="39">
        <v>339930655</v>
      </c>
      <c r="C187" s="39">
        <v>339931000</v>
      </c>
      <c r="D187" s="39">
        <v>339931345</v>
      </c>
      <c r="E187" s="39">
        <v>339931690</v>
      </c>
      <c r="F187" s="39">
        <v>339932035</v>
      </c>
      <c r="G187" s="39">
        <v>339932380</v>
      </c>
      <c r="H187" s="39">
        <v>339932725</v>
      </c>
      <c r="I187" s="39">
        <v>339933070</v>
      </c>
      <c r="J187" s="39">
        <v>339933415</v>
      </c>
      <c r="K187" s="39">
        <v>339933760</v>
      </c>
      <c r="L187" s="39">
        <v>339934105</v>
      </c>
      <c r="M187" s="39">
        <v>339934450</v>
      </c>
      <c r="N187" s="39">
        <v>339930310</v>
      </c>
    </row>
    <row r="188" spans="1:14" hidden="1">
      <c r="A188" s="38"/>
      <c r="B188" s="37"/>
      <c r="C188" s="37"/>
      <c r="D188" s="37"/>
      <c r="E188" s="37"/>
      <c r="F188" s="37"/>
      <c r="G188" s="37"/>
      <c r="H188" s="37"/>
      <c r="I188" s="37"/>
      <c r="J188" s="37"/>
      <c r="K188" s="37"/>
      <c r="L188" s="37"/>
      <c r="M188" s="37"/>
      <c r="N188" s="37"/>
    </row>
    <row r="189" spans="1:14" hidden="1">
      <c r="A189" s="45" t="s">
        <v>241</v>
      </c>
      <c r="B189" s="37"/>
      <c r="C189" s="37"/>
      <c r="D189" s="37"/>
      <c r="E189" s="37"/>
      <c r="F189" s="37"/>
      <c r="G189" s="37"/>
      <c r="H189" s="37"/>
      <c r="I189" s="37"/>
      <c r="J189" s="37"/>
      <c r="K189" s="37"/>
      <c r="L189" s="37"/>
      <c r="M189" s="37"/>
      <c r="N189" s="37"/>
    </row>
    <row r="190" spans="1:14" hidden="1">
      <c r="A190" s="44" t="s">
        <v>240</v>
      </c>
      <c r="B190" s="41">
        <v>13424866</v>
      </c>
      <c r="C190" s="41">
        <v>13399039</v>
      </c>
      <c r="D190" s="41">
        <v>13063714</v>
      </c>
      <c r="E190" s="41">
        <v>13369956</v>
      </c>
      <c r="F190" s="41">
        <v>13338190</v>
      </c>
      <c r="G190" s="41">
        <v>12991979</v>
      </c>
      <c r="H190" s="41">
        <v>13305686</v>
      </c>
      <c r="I190" s="41">
        <v>13279547</v>
      </c>
      <c r="J190" s="41">
        <v>12909636</v>
      </c>
      <c r="K190" s="41">
        <v>13225782</v>
      </c>
      <c r="L190" s="41">
        <v>13199374</v>
      </c>
      <c r="M190" s="41">
        <v>12826427</v>
      </c>
      <c r="N190" s="41">
        <v>13128976</v>
      </c>
    </row>
    <row r="191" spans="1:14" ht="22.5" hidden="1">
      <c r="A191" s="43" t="s">
        <v>239</v>
      </c>
      <c r="B191" s="41">
        <v>13424866</v>
      </c>
      <c r="C191" s="41">
        <v>13399039</v>
      </c>
      <c r="D191" s="41">
        <v>13063714</v>
      </c>
      <c r="E191" s="41">
        <v>13369956</v>
      </c>
      <c r="F191" s="41">
        <v>13338190</v>
      </c>
      <c r="G191" s="41">
        <v>12991979</v>
      </c>
      <c r="H191" s="41">
        <v>13305686</v>
      </c>
      <c r="I191" s="41">
        <v>13279547</v>
      </c>
      <c r="J191" s="41">
        <v>12909636</v>
      </c>
      <c r="K191" s="41">
        <v>13225782</v>
      </c>
      <c r="L191" s="41">
        <v>13199374</v>
      </c>
      <c r="M191" s="41">
        <v>12826427</v>
      </c>
      <c r="N191" s="41">
        <v>13128976</v>
      </c>
    </row>
    <row r="192" spans="1:14" hidden="1">
      <c r="A192" s="44" t="s">
        <v>238</v>
      </c>
      <c r="B192" s="41">
        <v>80000</v>
      </c>
      <c r="C192" s="41">
        <v>80000</v>
      </c>
      <c r="D192" s="41">
        <v>0</v>
      </c>
      <c r="E192" s="41">
        <v>0</v>
      </c>
      <c r="F192" s="41">
        <v>0</v>
      </c>
      <c r="G192" s="41">
        <v>0</v>
      </c>
      <c r="H192" s="41">
        <v>0</v>
      </c>
      <c r="I192" s="41">
        <v>0</v>
      </c>
      <c r="J192" s="41">
        <v>0</v>
      </c>
      <c r="K192" s="41">
        <v>0</v>
      </c>
      <c r="L192" s="41">
        <v>0</v>
      </c>
      <c r="M192" s="41">
        <v>0</v>
      </c>
      <c r="N192" s="41">
        <v>80000</v>
      </c>
    </row>
    <row r="193" spans="1:14" hidden="1">
      <c r="A193" s="44" t="s">
        <v>237</v>
      </c>
      <c r="B193" s="41">
        <v>220404</v>
      </c>
      <c r="C193" s="41">
        <v>225092</v>
      </c>
      <c r="D193" s="41">
        <v>229663</v>
      </c>
      <c r="E193" s="41">
        <v>232625</v>
      </c>
      <c r="F193" s="41">
        <v>225452</v>
      </c>
      <c r="G193" s="41">
        <v>210065</v>
      </c>
      <c r="H193" s="41">
        <v>233294</v>
      </c>
      <c r="I193" s="41">
        <v>203178</v>
      </c>
      <c r="J193" s="41">
        <v>198355</v>
      </c>
      <c r="K193" s="41">
        <v>186303</v>
      </c>
      <c r="L193" s="41">
        <v>114148</v>
      </c>
      <c r="M193" s="41">
        <v>114148</v>
      </c>
      <c r="N193" s="41">
        <v>219032</v>
      </c>
    </row>
    <row r="194" spans="1:14" hidden="1">
      <c r="A194" s="44" t="s">
        <v>236</v>
      </c>
      <c r="B194" s="41">
        <v>240034</v>
      </c>
      <c r="C194" s="41">
        <v>240034</v>
      </c>
      <c r="D194" s="41">
        <v>240034</v>
      </c>
      <c r="E194" s="41">
        <v>240034</v>
      </c>
      <c r="F194" s="41">
        <v>240034</v>
      </c>
      <c r="G194" s="41">
        <v>240034</v>
      </c>
      <c r="H194" s="41">
        <v>240034</v>
      </c>
      <c r="I194" s="41">
        <v>240034</v>
      </c>
      <c r="J194" s="41">
        <v>240034</v>
      </c>
      <c r="K194" s="41">
        <v>240034</v>
      </c>
      <c r="L194" s="41">
        <v>217822</v>
      </c>
      <c r="M194" s="41">
        <v>217822</v>
      </c>
      <c r="N194" s="41">
        <v>240034</v>
      </c>
    </row>
    <row r="195" spans="1:14" ht="22.5" hidden="1">
      <c r="A195" s="43" t="s">
        <v>235</v>
      </c>
      <c r="B195" s="41">
        <v>540438</v>
      </c>
      <c r="C195" s="41">
        <v>545126</v>
      </c>
      <c r="D195" s="41">
        <v>469697</v>
      </c>
      <c r="E195" s="41">
        <v>472659</v>
      </c>
      <c r="F195" s="41">
        <v>465486</v>
      </c>
      <c r="G195" s="41">
        <v>450099</v>
      </c>
      <c r="H195" s="41">
        <v>473328</v>
      </c>
      <c r="I195" s="41">
        <v>443212</v>
      </c>
      <c r="J195" s="41">
        <v>438389</v>
      </c>
      <c r="K195" s="41">
        <v>426337</v>
      </c>
      <c r="L195" s="41">
        <v>331970</v>
      </c>
      <c r="M195" s="41">
        <v>331970</v>
      </c>
      <c r="N195" s="41">
        <v>539066</v>
      </c>
    </row>
    <row r="196" spans="1:14" hidden="1">
      <c r="A196" s="44" t="s">
        <v>234</v>
      </c>
      <c r="B196" s="41">
        <v>2765084</v>
      </c>
      <c r="C196" s="41">
        <v>2765939</v>
      </c>
      <c r="D196" s="41">
        <v>2746810</v>
      </c>
      <c r="E196" s="41">
        <v>2739238</v>
      </c>
      <c r="F196" s="41">
        <v>2731459</v>
      </c>
      <c r="G196" s="41">
        <v>2720618</v>
      </c>
      <c r="H196" s="41">
        <v>2705841</v>
      </c>
      <c r="I196" s="41">
        <v>2684779</v>
      </c>
      <c r="J196" s="41">
        <v>2676247</v>
      </c>
      <c r="K196" s="41">
        <v>2658703</v>
      </c>
      <c r="L196" s="41">
        <v>2642878</v>
      </c>
      <c r="M196" s="41">
        <v>2788952</v>
      </c>
      <c r="N196" s="41">
        <v>2802815</v>
      </c>
    </row>
    <row r="197" spans="1:14" hidden="1">
      <c r="A197" s="44" t="s">
        <v>233</v>
      </c>
      <c r="B197" s="41">
        <v>3995025</v>
      </c>
      <c r="C197" s="41">
        <v>4027352</v>
      </c>
      <c r="D197" s="41">
        <v>4059678</v>
      </c>
      <c r="E197" s="41">
        <v>4092005</v>
      </c>
      <c r="F197" s="41">
        <v>4124332</v>
      </c>
      <c r="G197" s="41">
        <v>4156659</v>
      </c>
      <c r="H197" s="41">
        <v>4188986</v>
      </c>
      <c r="I197" s="41">
        <v>4221313</v>
      </c>
      <c r="J197" s="41">
        <v>4253639</v>
      </c>
      <c r="K197" s="41">
        <v>4285966</v>
      </c>
      <c r="L197" s="41">
        <v>4318293</v>
      </c>
      <c r="M197" s="41">
        <v>4733036</v>
      </c>
      <c r="N197" s="41">
        <v>3962698</v>
      </c>
    </row>
    <row r="198" spans="1:14" hidden="1">
      <c r="A198" s="44" t="s">
        <v>232</v>
      </c>
      <c r="B198" s="41">
        <v>1455424</v>
      </c>
      <c r="C198" s="41">
        <v>1442348</v>
      </c>
      <c r="D198" s="41">
        <v>1429271</v>
      </c>
      <c r="E198" s="41">
        <v>1416195</v>
      </c>
      <c r="F198" s="41">
        <v>1403118</v>
      </c>
      <c r="G198" s="41">
        <v>1390042</v>
      </c>
      <c r="H198" s="41">
        <v>1376965</v>
      </c>
      <c r="I198" s="41">
        <v>1363889</v>
      </c>
      <c r="J198" s="41">
        <v>1350813</v>
      </c>
      <c r="K198" s="41">
        <v>1337736</v>
      </c>
      <c r="L198" s="41">
        <v>1324660</v>
      </c>
      <c r="M198" s="41">
        <v>1319309</v>
      </c>
      <c r="N198" s="41">
        <v>1468500</v>
      </c>
    </row>
    <row r="199" spans="1:14" hidden="1">
      <c r="A199" s="44" t="s">
        <v>231</v>
      </c>
      <c r="B199" s="41">
        <v>445181</v>
      </c>
      <c r="C199" s="41">
        <v>440206</v>
      </c>
      <c r="D199" s="41">
        <v>435230</v>
      </c>
      <c r="E199" s="41">
        <v>430255</v>
      </c>
      <c r="F199" s="41">
        <v>425279</v>
      </c>
      <c r="G199" s="41">
        <v>420303</v>
      </c>
      <c r="H199" s="41">
        <v>415328</v>
      </c>
      <c r="I199" s="41">
        <v>410352</v>
      </c>
      <c r="J199" s="41">
        <v>405377</v>
      </c>
      <c r="K199" s="41">
        <v>400401</v>
      </c>
      <c r="L199" s="41">
        <v>395426</v>
      </c>
      <c r="M199" s="41">
        <v>434506</v>
      </c>
      <c r="N199" s="41">
        <v>450157</v>
      </c>
    </row>
    <row r="200" spans="1:14" hidden="1">
      <c r="A200" s="44" t="s">
        <v>230</v>
      </c>
      <c r="B200" s="41">
        <v>0</v>
      </c>
      <c r="C200" s="41">
        <v>0</v>
      </c>
      <c r="D200" s="41">
        <v>0</v>
      </c>
      <c r="E200" s="41">
        <v>0</v>
      </c>
      <c r="F200" s="41">
        <v>0</v>
      </c>
      <c r="G200" s="41">
        <v>0</v>
      </c>
      <c r="H200" s="41">
        <v>367</v>
      </c>
      <c r="I200" s="41">
        <v>367</v>
      </c>
      <c r="J200" s="41">
        <v>367</v>
      </c>
      <c r="K200" s="41">
        <v>0</v>
      </c>
      <c r="L200" s="41">
        <v>0</v>
      </c>
      <c r="M200" s="41">
        <v>0</v>
      </c>
      <c r="N200" s="41">
        <v>0</v>
      </c>
    </row>
    <row r="201" spans="1:14" hidden="1">
      <c r="A201" s="43" t="s">
        <v>229</v>
      </c>
      <c r="B201" s="41">
        <v>8660714</v>
      </c>
      <c r="C201" s="41">
        <v>8675844</v>
      </c>
      <c r="D201" s="41">
        <v>8670990</v>
      </c>
      <c r="E201" s="41">
        <v>8677693</v>
      </c>
      <c r="F201" s="41">
        <v>8684189</v>
      </c>
      <c r="G201" s="41">
        <v>8687622</v>
      </c>
      <c r="H201" s="41">
        <v>8687488</v>
      </c>
      <c r="I201" s="41">
        <v>8680700</v>
      </c>
      <c r="J201" s="41">
        <v>8686443</v>
      </c>
      <c r="K201" s="41">
        <v>8682806</v>
      </c>
      <c r="L201" s="41">
        <v>8681256</v>
      </c>
      <c r="M201" s="41">
        <v>9275803</v>
      </c>
      <c r="N201" s="41">
        <v>8684170</v>
      </c>
    </row>
    <row r="202" spans="1:14" hidden="1">
      <c r="A202" s="44" t="s">
        <v>228</v>
      </c>
      <c r="B202" s="41">
        <v>810068</v>
      </c>
      <c r="C202" s="41">
        <v>812152</v>
      </c>
      <c r="D202" s="41">
        <v>814236</v>
      </c>
      <c r="E202" s="41">
        <v>816320</v>
      </c>
      <c r="F202" s="41">
        <v>818404</v>
      </c>
      <c r="G202" s="41">
        <v>820488</v>
      </c>
      <c r="H202" s="41">
        <v>822572</v>
      </c>
      <c r="I202" s="41">
        <v>824655</v>
      </c>
      <c r="J202" s="41">
        <v>826739</v>
      </c>
      <c r="K202" s="41">
        <v>828823</v>
      </c>
      <c r="L202" s="41">
        <v>830941</v>
      </c>
      <c r="M202" s="41">
        <v>832828</v>
      </c>
      <c r="N202" s="41">
        <v>807859</v>
      </c>
    </row>
    <row r="203" spans="1:14" hidden="1">
      <c r="A203" s="43" t="s">
        <v>227</v>
      </c>
      <c r="B203" s="41">
        <v>810068</v>
      </c>
      <c r="C203" s="41">
        <v>812152</v>
      </c>
      <c r="D203" s="41">
        <v>814236</v>
      </c>
      <c r="E203" s="41">
        <v>816320</v>
      </c>
      <c r="F203" s="41">
        <v>818404</v>
      </c>
      <c r="G203" s="41">
        <v>820488</v>
      </c>
      <c r="H203" s="41">
        <v>822572</v>
      </c>
      <c r="I203" s="41">
        <v>824655</v>
      </c>
      <c r="J203" s="41">
        <v>826739</v>
      </c>
      <c r="K203" s="41">
        <v>828823</v>
      </c>
      <c r="L203" s="41">
        <v>830941</v>
      </c>
      <c r="M203" s="41">
        <v>832828</v>
      </c>
      <c r="N203" s="41">
        <v>807859</v>
      </c>
    </row>
    <row r="204" spans="1:14" ht="22.5" hidden="1">
      <c r="A204" s="40" t="s">
        <v>226</v>
      </c>
      <c r="B204" s="39">
        <v>23436086</v>
      </c>
      <c r="C204" s="39">
        <v>23432161</v>
      </c>
      <c r="D204" s="39">
        <v>23018637</v>
      </c>
      <c r="E204" s="39">
        <v>23336627</v>
      </c>
      <c r="F204" s="39">
        <v>23306269</v>
      </c>
      <c r="G204" s="39">
        <v>22950188</v>
      </c>
      <c r="H204" s="39">
        <v>23289073</v>
      </c>
      <c r="I204" s="39">
        <v>23228115</v>
      </c>
      <c r="J204" s="39">
        <v>22861209</v>
      </c>
      <c r="K204" s="39">
        <v>23163748</v>
      </c>
      <c r="L204" s="39">
        <v>23043541</v>
      </c>
      <c r="M204" s="39">
        <v>23267028</v>
      </c>
      <c r="N204" s="39">
        <v>23160070</v>
      </c>
    </row>
    <row r="205" spans="1:14" hidden="1">
      <c r="A205" s="38"/>
      <c r="B205" s="37"/>
      <c r="C205" s="37"/>
      <c r="D205" s="37"/>
      <c r="E205" s="37"/>
      <c r="F205" s="37"/>
      <c r="G205" s="37"/>
      <c r="H205" s="37"/>
      <c r="I205" s="37"/>
      <c r="J205" s="37"/>
      <c r="K205" s="37"/>
      <c r="L205" s="37"/>
      <c r="M205" s="37"/>
      <c r="N205" s="37"/>
    </row>
    <row r="206" spans="1:14" hidden="1">
      <c r="A206" s="45" t="s">
        <v>225</v>
      </c>
      <c r="B206" s="37"/>
      <c r="C206" s="37"/>
      <c r="D206" s="37"/>
      <c r="E206" s="37"/>
      <c r="F206" s="37"/>
      <c r="G206" s="37"/>
      <c r="H206" s="37"/>
      <c r="I206" s="37"/>
      <c r="J206" s="37"/>
      <c r="K206" s="37"/>
      <c r="L206" s="37"/>
      <c r="M206" s="37"/>
      <c r="N206" s="37"/>
    </row>
    <row r="207" spans="1:14" hidden="1">
      <c r="A207" s="44" t="s">
        <v>224</v>
      </c>
      <c r="B207" s="41">
        <v>4959579</v>
      </c>
      <c r="C207" s="41">
        <v>5185317</v>
      </c>
      <c r="D207" s="41">
        <v>5461190</v>
      </c>
      <c r="E207" s="41">
        <v>4693104</v>
      </c>
      <c r="F207" s="41">
        <v>5610125</v>
      </c>
      <c r="G207" s="41">
        <v>7311552</v>
      </c>
      <c r="H207" s="41">
        <v>6127623</v>
      </c>
      <c r="I207" s="41">
        <v>6027975</v>
      </c>
      <c r="J207" s="41">
        <v>3519174</v>
      </c>
      <c r="K207" s="41">
        <v>3398283</v>
      </c>
      <c r="L207" s="41">
        <v>3376713</v>
      </c>
      <c r="M207" s="41">
        <v>3759854</v>
      </c>
      <c r="N207" s="41">
        <v>8911925</v>
      </c>
    </row>
    <row r="208" spans="1:14" hidden="1">
      <c r="A208" s="44" t="s">
        <v>223</v>
      </c>
      <c r="B208" s="41">
        <v>3501</v>
      </c>
      <c r="C208" s="41">
        <v>33264</v>
      </c>
      <c r="D208" s="41">
        <v>159897</v>
      </c>
      <c r="E208" s="41">
        <v>79871</v>
      </c>
      <c r="F208" s="41">
        <v>116521</v>
      </c>
      <c r="G208" s="41">
        <v>0</v>
      </c>
      <c r="H208" s="41">
        <v>36918</v>
      </c>
      <c r="I208" s="46">
        <v>-134795</v>
      </c>
      <c r="J208" s="41">
        <v>0</v>
      </c>
      <c r="K208" s="46">
        <v>-370763</v>
      </c>
      <c r="L208" s="46">
        <v>-84240</v>
      </c>
      <c r="M208" s="41">
        <v>0</v>
      </c>
      <c r="N208" s="41">
        <v>0</v>
      </c>
    </row>
    <row r="209" spans="1:14" hidden="1">
      <c r="A209" s="44" t="s">
        <v>222</v>
      </c>
      <c r="B209" s="41">
        <v>4946215</v>
      </c>
      <c r="C209" s="41">
        <v>2902652</v>
      </c>
      <c r="D209" s="41">
        <v>3666957</v>
      </c>
      <c r="E209" s="41">
        <v>4215153</v>
      </c>
      <c r="F209" s="41">
        <v>2491573</v>
      </c>
      <c r="G209" s="41">
        <v>3419130</v>
      </c>
      <c r="H209" s="41">
        <v>7429877</v>
      </c>
      <c r="I209" s="41">
        <v>7448217</v>
      </c>
      <c r="J209" s="41">
        <v>4448691</v>
      </c>
      <c r="K209" s="41">
        <v>4964201</v>
      </c>
      <c r="L209" s="41">
        <v>5040236</v>
      </c>
      <c r="M209" s="41">
        <v>5415995</v>
      </c>
      <c r="N209" s="41">
        <v>9893838</v>
      </c>
    </row>
    <row r="210" spans="1:14" hidden="1">
      <c r="A210" s="44" t="s">
        <v>221</v>
      </c>
      <c r="B210" s="41">
        <v>41168</v>
      </c>
      <c r="C210" s="41">
        <v>186364</v>
      </c>
      <c r="D210" s="41">
        <v>73099</v>
      </c>
      <c r="E210" s="41">
        <v>55559</v>
      </c>
      <c r="F210" s="41">
        <v>248233</v>
      </c>
      <c r="G210" s="41">
        <v>99687</v>
      </c>
      <c r="H210" s="41">
        <v>47497</v>
      </c>
      <c r="I210" s="41">
        <v>36026</v>
      </c>
      <c r="J210" s="41">
        <v>16914</v>
      </c>
      <c r="K210" s="41">
        <v>46057</v>
      </c>
      <c r="L210" s="41">
        <v>279994</v>
      </c>
      <c r="M210" s="41">
        <v>68340</v>
      </c>
      <c r="N210" s="41">
        <v>190298</v>
      </c>
    </row>
    <row r="211" spans="1:14" hidden="1">
      <c r="A211" s="44" t="s">
        <v>220</v>
      </c>
      <c r="B211" s="41">
        <v>3955455</v>
      </c>
      <c r="C211" s="41">
        <v>2293912</v>
      </c>
      <c r="D211" s="41">
        <v>1790675</v>
      </c>
      <c r="E211" s="41">
        <v>514976</v>
      </c>
      <c r="F211" s="41">
        <v>1747826</v>
      </c>
      <c r="G211" s="41">
        <v>443434</v>
      </c>
      <c r="H211" s="41">
        <v>628884</v>
      </c>
      <c r="I211" s="41">
        <v>419222</v>
      </c>
      <c r="J211" s="41">
        <v>334637</v>
      </c>
      <c r="K211" s="41">
        <v>499476</v>
      </c>
      <c r="L211" s="41">
        <v>678421</v>
      </c>
      <c r="M211" s="41">
        <v>1132057</v>
      </c>
      <c r="N211" s="41">
        <v>5293059</v>
      </c>
    </row>
    <row r="212" spans="1:14" hidden="1">
      <c r="A212" s="44" t="s">
        <v>219</v>
      </c>
      <c r="B212" s="41">
        <v>3217653</v>
      </c>
      <c r="C212" s="41">
        <v>3572320</v>
      </c>
      <c r="D212" s="41">
        <v>6134576</v>
      </c>
      <c r="E212" s="41">
        <v>5078834</v>
      </c>
      <c r="F212" s="41">
        <v>6077567</v>
      </c>
      <c r="G212" s="41">
        <v>3481017</v>
      </c>
      <c r="H212" s="41">
        <v>3782804</v>
      </c>
      <c r="I212" s="41">
        <v>3611285</v>
      </c>
      <c r="J212" s="41">
        <v>3771449</v>
      </c>
      <c r="K212" s="41">
        <v>4437089</v>
      </c>
      <c r="L212" s="41">
        <v>3913150</v>
      </c>
      <c r="M212" s="41">
        <v>7421328</v>
      </c>
      <c r="N212" s="41">
        <v>5024180</v>
      </c>
    </row>
    <row r="213" spans="1:14" hidden="1">
      <c r="A213" s="44" t="s">
        <v>218</v>
      </c>
      <c r="B213" s="41">
        <v>6368</v>
      </c>
      <c r="C213" s="41">
        <v>6222</v>
      </c>
      <c r="D213" s="41">
        <v>8900</v>
      </c>
      <c r="E213" s="41">
        <v>8900</v>
      </c>
      <c r="F213" s="41">
        <v>11730</v>
      </c>
      <c r="G213" s="41">
        <v>13650</v>
      </c>
      <c r="H213" s="41">
        <v>14319</v>
      </c>
      <c r="I213" s="41">
        <v>8224</v>
      </c>
      <c r="J213" s="41">
        <v>9137</v>
      </c>
      <c r="K213" s="41">
        <v>10681</v>
      </c>
      <c r="L213" s="41">
        <v>12071</v>
      </c>
      <c r="M213" s="41">
        <v>11909</v>
      </c>
      <c r="N213" s="41">
        <v>13024</v>
      </c>
    </row>
    <row r="214" spans="1:14" hidden="1">
      <c r="A214" s="44" t="s">
        <v>217</v>
      </c>
      <c r="B214" s="41">
        <v>25327</v>
      </c>
      <c r="C214" s="41">
        <v>25411</v>
      </c>
      <c r="D214" s="41">
        <v>36257</v>
      </c>
      <c r="E214" s="41">
        <v>36418</v>
      </c>
      <c r="F214" s="41">
        <v>46786</v>
      </c>
      <c r="G214" s="41">
        <v>55054</v>
      </c>
      <c r="H214" s="41">
        <v>54000</v>
      </c>
      <c r="I214" s="41">
        <v>30261</v>
      </c>
      <c r="J214" s="41">
        <v>36352</v>
      </c>
      <c r="K214" s="41">
        <v>43094</v>
      </c>
      <c r="L214" s="41">
        <v>50185</v>
      </c>
      <c r="M214" s="41">
        <v>53502</v>
      </c>
      <c r="N214" s="41">
        <v>53305</v>
      </c>
    </row>
    <row r="215" spans="1:14" hidden="1">
      <c r="A215" s="44" t="s">
        <v>216</v>
      </c>
      <c r="B215" s="41">
        <v>82</v>
      </c>
      <c r="C215" s="41">
        <v>82</v>
      </c>
      <c r="D215" s="41">
        <v>121</v>
      </c>
      <c r="E215" s="41">
        <v>121</v>
      </c>
      <c r="F215" s="41">
        <v>157</v>
      </c>
      <c r="G215" s="41">
        <v>181</v>
      </c>
      <c r="H215" s="41">
        <v>188</v>
      </c>
      <c r="I215" s="41">
        <v>108</v>
      </c>
      <c r="J215" s="41">
        <v>141</v>
      </c>
      <c r="K215" s="41">
        <v>169</v>
      </c>
      <c r="L215" s="41">
        <v>183</v>
      </c>
      <c r="M215" s="41">
        <v>196</v>
      </c>
      <c r="N215" s="41">
        <v>177</v>
      </c>
    </row>
    <row r="216" spans="1:14" hidden="1">
      <c r="A216" s="44" t="s">
        <v>215</v>
      </c>
      <c r="B216" s="41">
        <v>0</v>
      </c>
      <c r="C216" s="41">
        <v>7140</v>
      </c>
      <c r="D216" s="41">
        <v>0</v>
      </c>
      <c r="E216" s="41">
        <v>0</v>
      </c>
      <c r="F216" s="41">
        <v>0</v>
      </c>
      <c r="G216" s="41">
        <v>0</v>
      </c>
      <c r="H216" s="41">
        <v>0</v>
      </c>
      <c r="I216" s="41">
        <v>0</v>
      </c>
      <c r="J216" s="41">
        <v>0</v>
      </c>
      <c r="K216" s="41">
        <v>0</v>
      </c>
      <c r="L216" s="41">
        <v>0</v>
      </c>
      <c r="M216" s="41">
        <v>0</v>
      </c>
      <c r="N216" s="41">
        <v>0</v>
      </c>
    </row>
    <row r="217" spans="1:14" hidden="1">
      <c r="A217" s="44" t="s">
        <v>214</v>
      </c>
      <c r="B217" s="41">
        <v>1096</v>
      </c>
      <c r="C217" s="41">
        <v>1096</v>
      </c>
      <c r="D217" s="41">
        <v>1566</v>
      </c>
      <c r="E217" s="41">
        <v>1566</v>
      </c>
      <c r="F217" s="41">
        <v>1819</v>
      </c>
      <c r="G217" s="41">
        <v>2021</v>
      </c>
      <c r="H217" s="41">
        <v>1956</v>
      </c>
      <c r="I217" s="41">
        <v>1213</v>
      </c>
      <c r="J217" s="41">
        <v>1242</v>
      </c>
      <c r="K217" s="41">
        <v>1490</v>
      </c>
      <c r="L217" s="41">
        <v>1818</v>
      </c>
      <c r="M217" s="41">
        <v>1834</v>
      </c>
      <c r="N217" s="41">
        <v>1803</v>
      </c>
    </row>
    <row r="218" spans="1:14" hidden="1">
      <c r="A218" s="44" t="s">
        <v>213</v>
      </c>
      <c r="B218" s="41">
        <v>1886</v>
      </c>
      <c r="C218" s="41">
        <v>1886</v>
      </c>
      <c r="D218" s="41">
        <v>2407</v>
      </c>
      <c r="E218" s="41">
        <v>2961</v>
      </c>
      <c r="F218" s="41">
        <v>3128</v>
      </c>
      <c r="G218" s="41">
        <v>3610</v>
      </c>
      <c r="H218" s="41">
        <v>3610</v>
      </c>
      <c r="I218" s="41">
        <v>2581</v>
      </c>
      <c r="J218" s="41">
        <v>2798</v>
      </c>
      <c r="K218" s="41">
        <v>3358</v>
      </c>
      <c r="L218" s="41">
        <v>3918</v>
      </c>
      <c r="M218" s="41">
        <v>5021</v>
      </c>
      <c r="N218" s="41">
        <v>3176</v>
      </c>
    </row>
    <row r="219" spans="1:14" hidden="1">
      <c r="A219" s="44" t="s">
        <v>212</v>
      </c>
      <c r="B219" s="41">
        <v>4205</v>
      </c>
      <c r="C219" s="41">
        <v>4289</v>
      </c>
      <c r="D219" s="41">
        <v>6168</v>
      </c>
      <c r="E219" s="41">
        <v>6305</v>
      </c>
      <c r="F219" s="41">
        <v>8099</v>
      </c>
      <c r="G219" s="41">
        <v>9443</v>
      </c>
      <c r="H219" s="41">
        <v>9675</v>
      </c>
      <c r="I219" s="41">
        <v>5747</v>
      </c>
      <c r="J219" s="41">
        <v>6424</v>
      </c>
      <c r="K219" s="41">
        <v>7395</v>
      </c>
      <c r="L219" s="41">
        <v>8640</v>
      </c>
      <c r="M219" s="41">
        <v>9257</v>
      </c>
      <c r="N219" s="41">
        <v>9066</v>
      </c>
    </row>
    <row r="220" spans="1:14" hidden="1">
      <c r="A220" s="44" t="s">
        <v>211</v>
      </c>
      <c r="B220" s="41">
        <v>175</v>
      </c>
      <c r="C220" s="41">
        <v>175</v>
      </c>
      <c r="D220" s="41">
        <v>175</v>
      </c>
      <c r="E220" s="41">
        <v>0</v>
      </c>
      <c r="F220" s="41">
        <v>0</v>
      </c>
      <c r="G220" s="41">
        <v>0</v>
      </c>
      <c r="H220" s="41">
        <v>0</v>
      </c>
      <c r="I220" s="41">
        <v>0</v>
      </c>
      <c r="J220" s="41">
        <v>0</v>
      </c>
      <c r="K220" s="41">
        <v>0</v>
      </c>
      <c r="L220" s="41">
        <v>0</v>
      </c>
      <c r="M220" s="41">
        <v>0</v>
      </c>
      <c r="N220" s="41">
        <v>175</v>
      </c>
    </row>
    <row r="221" spans="1:14" hidden="1">
      <c r="A221" s="44" t="s">
        <v>210</v>
      </c>
      <c r="B221" s="41">
        <v>7695</v>
      </c>
      <c r="C221" s="41">
        <v>7801</v>
      </c>
      <c r="D221" s="41">
        <v>8065</v>
      </c>
      <c r="E221" s="41">
        <v>10793</v>
      </c>
      <c r="F221" s="41">
        <v>11305</v>
      </c>
      <c r="G221" s="41">
        <v>15980</v>
      </c>
      <c r="H221" s="41">
        <v>17017</v>
      </c>
      <c r="I221" s="41">
        <v>10900</v>
      </c>
      <c r="J221" s="41">
        <v>76056</v>
      </c>
      <c r="K221" s="41">
        <v>129818</v>
      </c>
      <c r="L221" s="41">
        <v>15134</v>
      </c>
      <c r="M221" s="41">
        <v>7805</v>
      </c>
      <c r="N221" s="41">
        <v>7901</v>
      </c>
    </row>
    <row r="222" spans="1:14" hidden="1">
      <c r="A222" s="44" t="s">
        <v>209</v>
      </c>
      <c r="B222" s="41">
        <v>110000</v>
      </c>
      <c r="C222" s="41">
        <v>114000</v>
      </c>
      <c r="D222" s="41">
        <v>114000</v>
      </c>
      <c r="E222" s="41">
        <v>114000</v>
      </c>
      <c r="F222" s="41">
        <v>108100</v>
      </c>
      <c r="G222" s="41">
        <v>108100</v>
      </c>
      <c r="H222" s="41">
        <v>110000</v>
      </c>
      <c r="I222" s="41">
        <v>110000</v>
      </c>
      <c r="J222" s="41">
        <v>110000</v>
      </c>
      <c r="K222" s="41">
        <v>110000</v>
      </c>
      <c r="L222" s="41">
        <v>110000</v>
      </c>
      <c r="M222" s="41">
        <v>110000</v>
      </c>
      <c r="N222" s="41">
        <v>110000</v>
      </c>
    </row>
    <row r="223" spans="1:14" hidden="1">
      <c r="A223" s="44" t="s">
        <v>208</v>
      </c>
      <c r="B223" s="46">
        <v>-20</v>
      </c>
      <c r="C223" s="46">
        <v>-20</v>
      </c>
      <c r="D223" s="41">
        <v>0</v>
      </c>
      <c r="E223" s="46">
        <v>-20</v>
      </c>
      <c r="F223" s="46">
        <v>-20</v>
      </c>
      <c r="G223" s="41">
        <v>0</v>
      </c>
      <c r="H223" s="46">
        <v>-20</v>
      </c>
      <c r="I223" s="46">
        <v>-20</v>
      </c>
      <c r="J223" s="41">
        <v>0</v>
      </c>
      <c r="K223" s="46">
        <v>-20</v>
      </c>
      <c r="L223" s="46">
        <v>-20</v>
      </c>
      <c r="M223" s="41">
        <v>0</v>
      </c>
      <c r="N223" s="41">
        <v>0</v>
      </c>
    </row>
    <row r="224" spans="1:14" hidden="1">
      <c r="A224" s="44" t="s">
        <v>207</v>
      </c>
      <c r="B224" s="41">
        <v>433992</v>
      </c>
      <c r="C224" s="41">
        <v>408516</v>
      </c>
      <c r="D224" s="41">
        <v>416728</v>
      </c>
      <c r="E224" s="41">
        <v>363787</v>
      </c>
      <c r="F224" s="41">
        <v>343829</v>
      </c>
      <c r="G224" s="41">
        <v>348431</v>
      </c>
      <c r="H224" s="41">
        <v>384417</v>
      </c>
      <c r="I224" s="41">
        <v>381386</v>
      </c>
      <c r="J224" s="41">
        <v>400807</v>
      </c>
      <c r="K224" s="41">
        <v>387914</v>
      </c>
      <c r="L224" s="41">
        <v>445417</v>
      </c>
      <c r="M224" s="41">
        <v>352721</v>
      </c>
      <c r="N224" s="41">
        <v>423844</v>
      </c>
    </row>
    <row r="225" spans="1:14" hidden="1">
      <c r="A225" s="44" t="s">
        <v>206</v>
      </c>
      <c r="B225" s="46">
        <v>-4279</v>
      </c>
      <c r="C225" s="46">
        <v>-1125</v>
      </c>
      <c r="D225" s="41">
        <v>0</v>
      </c>
      <c r="E225" s="46">
        <v>-1125</v>
      </c>
      <c r="F225" s="46">
        <v>-1125</v>
      </c>
      <c r="G225" s="41">
        <v>0</v>
      </c>
      <c r="H225" s="46">
        <v>-681</v>
      </c>
      <c r="I225" s="46">
        <v>-681</v>
      </c>
      <c r="J225" s="41">
        <v>0</v>
      </c>
      <c r="K225" s="46">
        <v>-681</v>
      </c>
      <c r="L225" s="46">
        <v>-681</v>
      </c>
      <c r="M225" s="41">
        <v>0</v>
      </c>
      <c r="N225" s="41">
        <v>0</v>
      </c>
    </row>
    <row r="226" spans="1:14" hidden="1">
      <c r="A226" s="43" t="s">
        <v>205</v>
      </c>
      <c r="B226" s="41">
        <v>17710097</v>
      </c>
      <c r="C226" s="41">
        <v>14749302</v>
      </c>
      <c r="D226" s="41">
        <v>17880782</v>
      </c>
      <c r="E226" s="41">
        <v>15181201</v>
      </c>
      <c r="F226" s="41">
        <v>16825651</v>
      </c>
      <c r="G226" s="41">
        <v>15311289</v>
      </c>
      <c r="H226" s="41">
        <v>18648084</v>
      </c>
      <c r="I226" s="41">
        <v>17957648</v>
      </c>
      <c r="J226" s="41">
        <v>12733820</v>
      </c>
      <c r="K226" s="41">
        <v>13667562</v>
      </c>
      <c r="L226" s="41">
        <v>13850935</v>
      </c>
      <c r="M226" s="41">
        <v>18349819</v>
      </c>
      <c r="N226" s="41">
        <v>29935772</v>
      </c>
    </row>
    <row r="227" spans="1:14" hidden="1">
      <c r="A227" s="44" t="s">
        <v>204</v>
      </c>
      <c r="B227" s="41">
        <v>71401501</v>
      </c>
      <c r="C227" s="41">
        <v>66456313</v>
      </c>
      <c r="D227" s="41">
        <v>67528352</v>
      </c>
      <c r="E227" s="41">
        <v>71752433</v>
      </c>
      <c r="F227" s="41">
        <v>73320301</v>
      </c>
      <c r="G227" s="41">
        <v>68377141</v>
      </c>
      <c r="H227" s="41">
        <v>67218220</v>
      </c>
      <c r="I227" s="41">
        <v>62293221</v>
      </c>
      <c r="J227" s="41">
        <v>9246969</v>
      </c>
      <c r="K227" s="41">
        <v>0</v>
      </c>
      <c r="L227" s="41">
        <v>151437</v>
      </c>
      <c r="M227" s="41">
        <v>0</v>
      </c>
      <c r="N227" s="41">
        <v>73970190</v>
      </c>
    </row>
    <row r="228" spans="1:14" hidden="1">
      <c r="A228" s="44" t="s">
        <v>203</v>
      </c>
      <c r="B228" s="41">
        <v>133000000</v>
      </c>
      <c r="C228" s="41">
        <v>133000000</v>
      </c>
      <c r="D228" s="41">
        <v>135350000</v>
      </c>
      <c r="E228" s="41">
        <v>135350000</v>
      </c>
      <c r="F228" s="41">
        <v>135350000</v>
      </c>
      <c r="G228" s="41">
        <v>135350000</v>
      </c>
      <c r="H228" s="41">
        <v>135350000</v>
      </c>
      <c r="I228" s="41">
        <v>135350000</v>
      </c>
      <c r="J228" s="41">
        <v>189950000</v>
      </c>
      <c r="K228" s="41">
        <v>189950000</v>
      </c>
      <c r="L228" s="41">
        <v>189950000</v>
      </c>
      <c r="M228" s="41">
        <v>189950000</v>
      </c>
      <c r="N228" s="41">
        <v>133000000</v>
      </c>
    </row>
    <row r="229" spans="1:14" hidden="1">
      <c r="A229" s="44" t="s">
        <v>202</v>
      </c>
      <c r="B229" s="41">
        <v>309135</v>
      </c>
      <c r="C229" s="41">
        <v>267115</v>
      </c>
      <c r="D229" s="41">
        <v>332692</v>
      </c>
      <c r="E229" s="41">
        <v>325796</v>
      </c>
      <c r="F229" s="41">
        <v>395433</v>
      </c>
      <c r="G229" s="41">
        <v>337427</v>
      </c>
      <c r="H229" s="41">
        <v>364661</v>
      </c>
      <c r="I229" s="41">
        <v>351518</v>
      </c>
      <c r="J229" s="41">
        <v>65955</v>
      </c>
      <c r="K229" s="41">
        <v>16444</v>
      </c>
      <c r="L229" s="41">
        <v>4985</v>
      </c>
      <c r="M229" s="41">
        <v>0</v>
      </c>
      <c r="N229" s="41">
        <v>307925</v>
      </c>
    </row>
    <row r="230" spans="1:14" hidden="1">
      <c r="A230" s="44" t="s">
        <v>201</v>
      </c>
      <c r="B230" s="41">
        <v>437537</v>
      </c>
      <c r="C230" s="41">
        <v>437537</v>
      </c>
      <c r="D230" s="41">
        <v>466876</v>
      </c>
      <c r="E230" s="41">
        <v>472107</v>
      </c>
      <c r="F230" s="41">
        <v>472107</v>
      </c>
      <c r="G230" s="41">
        <v>472107</v>
      </c>
      <c r="H230" s="41">
        <v>472107</v>
      </c>
      <c r="I230" s="41">
        <v>472107</v>
      </c>
      <c r="J230" s="41">
        <v>682659</v>
      </c>
      <c r="K230" s="41">
        <v>701697</v>
      </c>
      <c r="L230" s="41">
        <v>701697</v>
      </c>
      <c r="M230" s="41">
        <v>701875</v>
      </c>
      <c r="N230" s="41">
        <v>437537</v>
      </c>
    </row>
    <row r="231" spans="1:14" hidden="1">
      <c r="A231" s="43" t="s">
        <v>200</v>
      </c>
      <c r="B231" s="41">
        <v>205148173</v>
      </c>
      <c r="C231" s="41">
        <v>200160964</v>
      </c>
      <c r="D231" s="41">
        <v>203677920</v>
      </c>
      <c r="E231" s="41">
        <v>207900335</v>
      </c>
      <c r="F231" s="41">
        <v>209537840</v>
      </c>
      <c r="G231" s="41">
        <v>204536675</v>
      </c>
      <c r="H231" s="41">
        <v>203404987</v>
      </c>
      <c r="I231" s="41">
        <v>198466845</v>
      </c>
      <c r="J231" s="41">
        <v>199945583</v>
      </c>
      <c r="K231" s="41">
        <v>190668141</v>
      </c>
      <c r="L231" s="41">
        <v>190808119</v>
      </c>
      <c r="M231" s="41">
        <v>190651875</v>
      </c>
      <c r="N231" s="41">
        <v>207715653</v>
      </c>
    </row>
    <row r="232" spans="1:14" hidden="1">
      <c r="A232" s="44" t="s">
        <v>199</v>
      </c>
      <c r="B232" s="41">
        <v>43783884</v>
      </c>
      <c r="C232" s="41">
        <v>40016610</v>
      </c>
      <c r="D232" s="41">
        <v>38134235</v>
      </c>
      <c r="E232" s="41">
        <v>35285029</v>
      </c>
      <c r="F232" s="41">
        <v>30997567</v>
      </c>
      <c r="G232" s="41">
        <v>32508843</v>
      </c>
      <c r="H232" s="41">
        <v>29789220</v>
      </c>
      <c r="I232" s="41">
        <v>31259813</v>
      </c>
      <c r="J232" s="41">
        <v>32156494</v>
      </c>
      <c r="K232" s="41">
        <v>37228172</v>
      </c>
      <c r="L232" s="41">
        <v>34658041</v>
      </c>
      <c r="M232" s="41">
        <v>37754386</v>
      </c>
      <c r="N232" s="41">
        <v>44571005</v>
      </c>
    </row>
    <row r="233" spans="1:14" hidden="1">
      <c r="A233" s="44" t="s">
        <v>198</v>
      </c>
      <c r="B233" s="46">
        <v>-139378</v>
      </c>
      <c r="C233" s="46">
        <v>-81182</v>
      </c>
      <c r="D233" s="41">
        <v>168377</v>
      </c>
      <c r="E233" s="46">
        <v>-177585</v>
      </c>
      <c r="F233" s="41">
        <v>177585</v>
      </c>
      <c r="G233" s="41">
        <v>9946</v>
      </c>
      <c r="H233" s="46">
        <v>-24278</v>
      </c>
      <c r="I233" s="46">
        <v>-85191</v>
      </c>
      <c r="J233" s="41">
        <v>57703</v>
      </c>
      <c r="K233" s="46">
        <v>-74175</v>
      </c>
      <c r="L233" s="41">
        <v>120952</v>
      </c>
      <c r="M233" s="46">
        <v>-105385</v>
      </c>
      <c r="N233" s="41">
        <v>20043</v>
      </c>
    </row>
    <row r="234" spans="1:14" hidden="1">
      <c r="A234" s="44" t="s">
        <v>197</v>
      </c>
      <c r="B234" s="41">
        <v>0</v>
      </c>
      <c r="C234" s="41">
        <v>0</v>
      </c>
      <c r="D234" s="41">
        <v>0</v>
      </c>
      <c r="E234" s="41">
        <v>0</v>
      </c>
      <c r="F234" s="41">
        <v>0</v>
      </c>
      <c r="G234" s="41">
        <v>0</v>
      </c>
      <c r="H234" s="41">
        <v>0</v>
      </c>
      <c r="I234" s="41">
        <v>50</v>
      </c>
      <c r="J234" s="41">
        <v>0</v>
      </c>
      <c r="K234" s="41">
        <v>0</v>
      </c>
      <c r="L234" s="41">
        <v>250</v>
      </c>
      <c r="M234" s="41">
        <v>0</v>
      </c>
      <c r="N234" s="41">
        <v>0</v>
      </c>
    </row>
    <row r="235" spans="1:14" hidden="1">
      <c r="A235" s="43" t="s">
        <v>196</v>
      </c>
      <c r="B235" s="41">
        <v>43644506</v>
      </c>
      <c r="C235" s="41">
        <v>39935428</v>
      </c>
      <c r="D235" s="41">
        <v>38302612</v>
      </c>
      <c r="E235" s="41">
        <v>35107444</v>
      </c>
      <c r="F235" s="41">
        <v>31175152</v>
      </c>
      <c r="G235" s="41">
        <v>32518789</v>
      </c>
      <c r="H235" s="41">
        <v>29764942</v>
      </c>
      <c r="I235" s="41">
        <v>31174672</v>
      </c>
      <c r="J235" s="41">
        <v>32214197</v>
      </c>
      <c r="K235" s="41">
        <v>37153997</v>
      </c>
      <c r="L235" s="41">
        <v>34779243</v>
      </c>
      <c r="M235" s="41">
        <v>37649001</v>
      </c>
      <c r="N235" s="41">
        <v>44591047</v>
      </c>
    </row>
    <row r="236" spans="1:14" hidden="1">
      <c r="A236" s="44" t="s">
        <v>195</v>
      </c>
      <c r="B236" s="41">
        <v>1157627</v>
      </c>
      <c r="C236" s="41">
        <v>1232099</v>
      </c>
      <c r="D236" s="41">
        <v>1354002</v>
      </c>
      <c r="E236" s="41">
        <v>1355231</v>
      </c>
      <c r="F236" s="41">
        <v>1307583</v>
      </c>
      <c r="G236" s="41">
        <v>1283811</v>
      </c>
      <c r="H236" s="41">
        <v>1278827</v>
      </c>
      <c r="I236" s="41">
        <v>1279249</v>
      </c>
      <c r="J236" s="41">
        <v>5862462</v>
      </c>
      <c r="K236" s="41">
        <v>5868768</v>
      </c>
      <c r="L236" s="41">
        <v>5915348</v>
      </c>
      <c r="M236" s="41">
        <v>5924793</v>
      </c>
      <c r="N236" s="41">
        <v>1177452</v>
      </c>
    </row>
    <row r="237" spans="1:14" hidden="1">
      <c r="A237" s="44" t="s">
        <v>194</v>
      </c>
      <c r="B237" s="41">
        <v>770000</v>
      </c>
      <c r="C237" s="41">
        <v>749970</v>
      </c>
      <c r="D237" s="41">
        <v>820000</v>
      </c>
      <c r="E237" s="41">
        <v>822000</v>
      </c>
      <c r="F237" s="41">
        <v>543000</v>
      </c>
      <c r="G237" s="41">
        <v>608000</v>
      </c>
      <c r="H237" s="41">
        <v>778000</v>
      </c>
      <c r="I237" s="41">
        <v>878000</v>
      </c>
      <c r="J237" s="41">
        <v>568000</v>
      </c>
      <c r="K237" s="41">
        <v>518000</v>
      </c>
      <c r="L237" s="41">
        <v>462000</v>
      </c>
      <c r="M237" s="41">
        <v>462000</v>
      </c>
      <c r="N237" s="41">
        <v>670000</v>
      </c>
    </row>
    <row r="238" spans="1:14" hidden="1">
      <c r="A238" s="43" t="s">
        <v>193</v>
      </c>
      <c r="B238" s="41">
        <v>1927627</v>
      </c>
      <c r="C238" s="41">
        <v>1982069</v>
      </c>
      <c r="D238" s="41">
        <v>2174002</v>
      </c>
      <c r="E238" s="41">
        <v>2177231</v>
      </c>
      <c r="F238" s="41">
        <v>1850583</v>
      </c>
      <c r="G238" s="41">
        <v>1891811</v>
      </c>
      <c r="H238" s="41">
        <v>2056827</v>
      </c>
      <c r="I238" s="41">
        <v>2157249</v>
      </c>
      <c r="J238" s="41">
        <v>6430462</v>
      </c>
      <c r="K238" s="41">
        <v>6386768</v>
      </c>
      <c r="L238" s="41">
        <v>6377348</v>
      </c>
      <c r="M238" s="41">
        <v>6386793</v>
      </c>
      <c r="N238" s="41">
        <v>1847452</v>
      </c>
    </row>
    <row r="239" spans="1:14" hidden="1">
      <c r="A239" s="44" t="s">
        <v>192</v>
      </c>
      <c r="B239" s="41">
        <v>718536</v>
      </c>
      <c r="C239" s="41">
        <v>1238684</v>
      </c>
      <c r="D239" s="41">
        <v>1</v>
      </c>
      <c r="E239" s="41">
        <v>902260</v>
      </c>
      <c r="F239" s="41">
        <v>1535259</v>
      </c>
      <c r="G239" s="41">
        <v>1</v>
      </c>
      <c r="H239" s="41">
        <v>1110877</v>
      </c>
      <c r="I239" s="41">
        <v>2072951</v>
      </c>
      <c r="J239" s="41">
        <v>1</v>
      </c>
      <c r="K239" s="41">
        <v>714333</v>
      </c>
      <c r="L239" s="41">
        <v>979642</v>
      </c>
      <c r="M239" s="41">
        <v>0</v>
      </c>
      <c r="N239" s="41">
        <v>1</v>
      </c>
    </row>
    <row r="240" spans="1:14" hidden="1">
      <c r="A240" s="44" t="s">
        <v>191</v>
      </c>
      <c r="B240" s="41">
        <v>9579</v>
      </c>
      <c r="C240" s="41">
        <v>20752</v>
      </c>
      <c r="D240" s="41">
        <v>75197</v>
      </c>
      <c r="E240" s="41">
        <v>44463</v>
      </c>
      <c r="F240" s="41">
        <v>23519</v>
      </c>
      <c r="G240" s="41">
        <v>32432</v>
      </c>
      <c r="H240" s="41">
        <v>42590</v>
      </c>
      <c r="I240" s="41">
        <v>15013</v>
      </c>
      <c r="J240" s="41">
        <v>19687</v>
      </c>
      <c r="K240" s="41">
        <v>15264</v>
      </c>
      <c r="L240" s="41">
        <v>33172</v>
      </c>
      <c r="M240" s="41">
        <v>28452</v>
      </c>
      <c r="N240" s="41">
        <v>129180</v>
      </c>
    </row>
    <row r="241" spans="1:14" hidden="1">
      <c r="A241" s="44" t="s">
        <v>190</v>
      </c>
      <c r="B241" s="41">
        <v>8567098</v>
      </c>
      <c r="C241" s="41">
        <v>9414188</v>
      </c>
      <c r="D241" s="41">
        <v>9693413</v>
      </c>
      <c r="E241" s="41">
        <v>7611557</v>
      </c>
      <c r="F241" s="41">
        <v>6655552</v>
      </c>
      <c r="G241" s="41">
        <v>7044836</v>
      </c>
      <c r="H241" s="41">
        <v>7815183</v>
      </c>
      <c r="I241" s="41">
        <v>6162771</v>
      </c>
      <c r="J241" s="41">
        <v>6935969</v>
      </c>
      <c r="K241" s="41">
        <v>6108644</v>
      </c>
      <c r="L241" s="41">
        <v>6578206</v>
      </c>
      <c r="M241" s="41">
        <v>7346344</v>
      </c>
      <c r="N241" s="41">
        <v>7720008</v>
      </c>
    </row>
    <row r="242" spans="1:14" hidden="1">
      <c r="A242" s="44" t="s">
        <v>189</v>
      </c>
      <c r="B242" s="41">
        <v>123758</v>
      </c>
      <c r="C242" s="41">
        <v>130211</v>
      </c>
      <c r="D242" s="41">
        <v>93096</v>
      </c>
      <c r="E242" s="41">
        <v>101751</v>
      </c>
      <c r="F242" s="41">
        <v>137780</v>
      </c>
      <c r="G242" s="41">
        <v>94150</v>
      </c>
      <c r="H242" s="41">
        <v>105332</v>
      </c>
      <c r="I242" s="41">
        <v>136240</v>
      </c>
      <c r="J242" s="41">
        <v>150935</v>
      </c>
      <c r="K242" s="41">
        <v>170586</v>
      </c>
      <c r="L242" s="41">
        <v>194503</v>
      </c>
      <c r="M242" s="41">
        <v>135190</v>
      </c>
      <c r="N242" s="41">
        <v>167457</v>
      </c>
    </row>
    <row r="243" spans="1:14" hidden="1">
      <c r="A243" s="44" t="s">
        <v>188</v>
      </c>
      <c r="B243" s="41">
        <v>2057</v>
      </c>
      <c r="C243" s="41">
        <v>68</v>
      </c>
      <c r="D243" s="41">
        <v>88</v>
      </c>
      <c r="E243" s="41">
        <v>73</v>
      </c>
      <c r="F243" s="41">
        <v>50</v>
      </c>
      <c r="G243" s="41">
        <v>53</v>
      </c>
      <c r="H243" s="41">
        <v>60</v>
      </c>
      <c r="I243" s="41">
        <v>37</v>
      </c>
      <c r="J243" s="41">
        <v>1</v>
      </c>
      <c r="K243" s="41">
        <v>1</v>
      </c>
      <c r="L243" s="41">
        <v>1</v>
      </c>
      <c r="M243" s="41">
        <v>0</v>
      </c>
      <c r="N243" s="41">
        <v>7195</v>
      </c>
    </row>
    <row r="244" spans="1:14" hidden="1">
      <c r="A244" s="44" t="s">
        <v>187</v>
      </c>
      <c r="B244" s="41">
        <v>838</v>
      </c>
      <c r="C244" s="41">
        <v>551</v>
      </c>
      <c r="D244" s="41">
        <v>107</v>
      </c>
      <c r="E244" s="41">
        <v>51</v>
      </c>
      <c r="F244" s="41">
        <v>60</v>
      </c>
      <c r="G244" s="41">
        <v>27</v>
      </c>
      <c r="H244" s="41">
        <v>13</v>
      </c>
      <c r="I244" s="41">
        <v>15</v>
      </c>
      <c r="J244" s="41">
        <v>16</v>
      </c>
      <c r="K244" s="41">
        <v>0</v>
      </c>
      <c r="L244" s="41">
        <v>0</v>
      </c>
      <c r="M244" s="41">
        <v>0</v>
      </c>
      <c r="N244" s="41">
        <v>1283</v>
      </c>
    </row>
    <row r="245" spans="1:14" hidden="1">
      <c r="A245" s="43" t="s">
        <v>186</v>
      </c>
      <c r="B245" s="41">
        <v>9421867</v>
      </c>
      <c r="C245" s="41">
        <v>10804455</v>
      </c>
      <c r="D245" s="41">
        <v>9861901</v>
      </c>
      <c r="E245" s="41">
        <v>8660155</v>
      </c>
      <c r="F245" s="41">
        <v>8352219</v>
      </c>
      <c r="G245" s="41">
        <v>7171499</v>
      </c>
      <c r="H245" s="41">
        <v>9074055</v>
      </c>
      <c r="I245" s="41">
        <v>8387027</v>
      </c>
      <c r="J245" s="41">
        <v>7106608</v>
      </c>
      <c r="K245" s="41">
        <v>7008829</v>
      </c>
      <c r="L245" s="41">
        <v>7785525</v>
      </c>
      <c r="M245" s="41">
        <v>7509986</v>
      </c>
      <c r="N245" s="41">
        <v>8025123</v>
      </c>
    </row>
    <row r="246" spans="1:14" hidden="1">
      <c r="A246" s="44" t="s">
        <v>185</v>
      </c>
      <c r="B246" s="41">
        <v>6297995</v>
      </c>
      <c r="C246" s="41">
        <v>5271161</v>
      </c>
      <c r="D246" s="41">
        <v>6955578</v>
      </c>
      <c r="E246" s="41">
        <v>6757245</v>
      </c>
      <c r="F246" s="41">
        <v>2929161</v>
      </c>
      <c r="G246" s="41">
        <v>4613578</v>
      </c>
      <c r="H246" s="41">
        <v>6297995</v>
      </c>
      <c r="I246" s="41">
        <v>5271161</v>
      </c>
      <c r="J246" s="41">
        <v>6955578</v>
      </c>
      <c r="K246" s="41">
        <v>6757245</v>
      </c>
      <c r="L246" s="41">
        <v>2929161</v>
      </c>
      <c r="M246" s="41">
        <v>4613578</v>
      </c>
      <c r="N246" s="41">
        <v>4613578</v>
      </c>
    </row>
    <row r="247" spans="1:14" hidden="1">
      <c r="A247" s="44" t="s">
        <v>184</v>
      </c>
      <c r="B247" s="41">
        <v>68326</v>
      </c>
      <c r="C247" s="41">
        <v>74744</v>
      </c>
      <c r="D247" s="41">
        <v>85700</v>
      </c>
      <c r="E247" s="41">
        <v>92080</v>
      </c>
      <c r="F247" s="41">
        <v>93870</v>
      </c>
      <c r="G247" s="41">
        <v>106509</v>
      </c>
      <c r="H247" s="41">
        <v>112843</v>
      </c>
      <c r="I247" s="41">
        <v>116238</v>
      </c>
      <c r="J247" s="41">
        <v>498336</v>
      </c>
      <c r="K247" s="41">
        <v>467709</v>
      </c>
      <c r="L247" s="41">
        <v>820728</v>
      </c>
      <c r="M247" s="41">
        <v>88623</v>
      </c>
      <c r="N247" s="41">
        <v>61668</v>
      </c>
    </row>
    <row r="248" spans="1:14" hidden="1">
      <c r="A248" s="43" t="s">
        <v>183</v>
      </c>
      <c r="B248" s="41">
        <v>6366320</v>
      </c>
      <c r="C248" s="41">
        <v>5345906</v>
      </c>
      <c r="D248" s="41">
        <v>7041278</v>
      </c>
      <c r="E248" s="41">
        <v>6849325</v>
      </c>
      <c r="F248" s="41">
        <v>3023032</v>
      </c>
      <c r="G248" s="41">
        <v>4720087</v>
      </c>
      <c r="H248" s="41">
        <v>6410837</v>
      </c>
      <c r="I248" s="41">
        <v>5387399</v>
      </c>
      <c r="J248" s="41">
        <v>7453914</v>
      </c>
      <c r="K248" s="41">
        <v>7224953</v>
      </c>
      <c r="L248" s="41">
        <v>3749889</v>
      </c>
      <c r="M248" s="41">
        <v>4702201</v>
      </c>
      <c r="N248" s="41">
        <v>4675246</v>
      </c>
    </row>
    <row r="249" spans="1:14" hidden="1">
      <c r="A249" s="44" t="s">
        <v>182</v>
      </c>
      <c r="B249" s="41">
        <v>44561</v>
      </c>
      <c r="C249" s="41">
        <v>42502</v>
      </c>
      <c r="D249" s="41">
        <v>67561</v>
      </c>
      <c r="E249" s="41">
        <v>67704</v>
      </c>
      <c r="F249" s="41">
        <v>86762</v>
      </c>
      <c r="G249" s="41">
        <v>34679</v>
      </c>
      <c r="H249" s="41">
        <v>35746</v>
      </c>
      <c r="I249" s="41">
        <v>56870</v>
      </c>
      <c r="J249" s="41">
        <v>67938</v>
      </c>
      <c r="K249" s="41">
        <v>78702</v>
      </c>
      <c r="L249" s="41">
        <v>94934</v>
      </c>
      <c r="M249" s="41">
        <v>27374</v>
      </c>
      <c r="N249" s="41">
        <v>91743</v>
      </c>
    </row>
    <row r="250" spans="1:14" hidden="1">
      <c r="A250" s="44" t="s">
        <v>181</v>
      </c>
      <c r="B250" s="41">
        <v>61774</v>
      </c>
      <c r="C250" s="41">
        <v>59154</v>
      </c>
      <c r="D250" s="41">
        <v>98416</v>
      </c>
      <c r="E250" s="41">
        <v>100077</v>
      </c>
      <c r="F250" s="41">
        <v>125099</v>
      </c>
      <c r="G250" s="41">
        <v>51534</v>
      </c>
      <c r="H250" s="41">
        <v>51095</v>
      </c>
      <c r="I250" s="41">
        <v>81445</v>
      </c>
      <c r="J250" s="41">
        <v>103592</v>
      </c>
      <c r="K250" s="41">
        <v>125509</v>
      </c>
      <c r="L250" s="41">
        <v>161179</v>
      </c>
      <c r="M250" s="41">
        <v>40691</v>
      </c>
      <c r="N250" s="41">
        <v>137854</v>
      </c>
    </row>
    <row r="251" spans="1:14" hidden="1">
      <c r="A251" s="44" t="s">
        <v>180</v>
      </c>
      <c r="B251" s="41">
        <v>3027</v>
      </c>
      <c r="C251" s="41">
        <v>5748</v>
      </c>
      <c r="D251" s="41">
        <v>30473</v>
      </c>
      <c r="E251" s="41">
        <v>2471</v>
      </c>
      <c r="F251" s="41">
        <v>4568</v>
      </c>
      <c r="G251" s="41">
        <v>23703</v>
      </c>
      <c r="H251" s="41">
        <v>2342</v>
      </c>
      <c r="I251" s="41">
        <v>5005</v>
      </c>
      <c r="J251" s="41">
        <v>26056</v>
      </c>
      <c r="K251" s="41">
        <v>2069</v>
      </c>
      <c r="L251" s="41">
        <v>4193</v>
      </c>
      <c r="M251" s="41">
        <v>23686</v>
      </c>
      <c r="N251" s="41">
        <v>24695</v>
      </c>
    </row>
    <row r="252" spans="1:14" hidden="1">
      <c r="A252" s="44" t="s">
        <v>179</v>
      </c>
      <c r="B252" s="41">
        <v>2804</v>
      </c>
      <c r="C252" s="41">
        <v>16052</v>
      </c>
      <c r="D252" s="41">
        <v>2261</v>
      </c>
      <c r="E252" s="41">
        <v>5731</v>
      </c>
      <c r="F252" s="41">
        <v>12142</v>
      </c>
      <c r="G252" s="41">
        <v>3141</v>
      </c>
      <c r="H252" s="41">
        <v>3054</v>
      </c>
      <c r="I252" s="41">
        <v>8525</v>
      </c>
      <c r="J252" s="41">
        <v>9153</v>
      </c>
      <c r="K252" s="41">
        <v>3922</v>
      </c>
      <c r="L252" s="41">
        <v>5627</v>
      </c>
      <c r="M252" s="41">
        <v>4100</v>
      </c>
      <c r="N252" s="41">
        <v>3690</v>
      </c>
    </row>
    <row r="253" spans="1:14" hidden="1">
      <c r="A253" s="44" t="s">
        <v>178</v>
      </c>
      <c r="B253" s="41">
        <v>983467</v>
      </c>
      <c r="C253" s="41">
        <v>838494</v>
      </c>
      <c r="D253" s="41">
        <v>899816</v>
      </c>
      <c r="E253" s="41">
        <v>849834</v>
      </c>
      <c r="F253" s="41">
        <v>737391</v>
      </c>
      <c r="G253" s="41">
        <v>785012</v>
      </c>
      <c r="H253" s="41">
        <v>777822</v>
      </c>
      <c r="I253" s="41">
        <v>865694</v>
      </c>
      <c r="J253" s="41">
        <v>876010</v>
      </c>
      <c r="K253" s="41">
        <v>730867</v>
      </c>
      <c r="L253" s="41">
        <v>744255</v>
      </c>
      <c r="M253" s="41">
        <v>813770</v>
      </c>
      <c r="N253" s="41">
        <v>920801</v>
      </c>
    </row>
    <row r="254" spans="1:14" hidden="1">
      <c r="A254" s="44" t="s">
        <v>177</v>
      </c>
      <c r="B254" s="41">
        <v>193</v>
      </c>
      <c r="C254" s="41">
        <v>152</v>
      </c>
      <c r="D254" s="41">
        <v>305</v>
      </c>
      <c r="E254" s="41">
        <v>490</v>
      </c>
      <c r="F254" s="41">
        <v>676</v>
      </c>
      <c r="G254" s="41">
        <v>207</v>
      </c>
      <c r="H254" s="41">
        <v>199</v>
      </c>
      <c r="I254" s="41">
        <v>464</v>
      </c>
      <c r="J254" s="41">
        <v>517</v>
      </c>
      <c r="K254" s="41">
        <v>427</v>
      </c>
      <c r="L254" s="41">
        <v>500</v>
      </c>
      <c r="M254" s="41">
        <v>253</v>
      </c>
      <c r="N254" s="41">
        <v>494</v>
      </c>
    </row>
    <row r="255" spans="1:14" hidden="1">
      <c r="A255" s="44" t="s">
        <v>176</v>
      </c>
      <c r="B255" s="41">
        <v>22</v>
      </c>
      <c r="C255" s="41">
        <v>23</v>
      </c>
      <c r="D255" s="41">
        <v>35</v>
      </c>
      <c r="E255" s="41">
        <v>37</v>
      </c>
      <c r="F255" s="41">
        <v>47</v>
      </c>
      <c r="G255" s="41">
        <v>17</v>
      </c>
      <c r="H255" s="41">
        <v>17</v>
      </c>
      <c r="I255" s="41">
        <v>32</v>
      </c>
      <c r="J255" s="41">
        <v>35</v>
      </c>
      <c r="K255" s="41">
        <v>0</v>
      </c>
      <c r="L255" s="41">
        <v>0</v>
      </c>
      <c r="M255" s="41">
        <v>0</v>
      </c>
      <c r="N255" s="41">
        <v>0</v>
      </c>
    </row>
    <row r="256" spans="1:14" hidden="1">
      <c r="A256" s="43" t="s">
        <v>175</v>
      </c>
      <c r="B256" s="41">
        <v>1095848</v>
      </c>
      <c r="C256" s="41">
        <v>962124</v>
      </c>
      <c r="D256" s="41">
        <v>1098866</v>
      </c>
      <c r="E256" s="41">
        <v>1026345</v>
      </c>
      <c r="F256" s="41">
        <v>966685</v>
      </c>
      <c r="G256" s="41">
        <v>898292</v>
      </c>
      <c r="H256" s="41">
        <v>870274</v>
      </c>
      <c r="I256" s="41">
        <v>1018034</v>
      </c>
      <c r="J256" s="41">
        <v>1083300</v>
      </c>
      <c r="K256" s="41">
        <v>941496</v>
      </c>
      <c r="L256" s="41">
        <v>1010688</v>
      </c>
      <c r="M256" s="41">
        <v>909873</v>
      </c>
      <c r="N256" s="41">
        <v>1179276</v>
      </c>
    </row>
    <row r="257" spans="1:14" hidden="1">
      <c r="A257" s="44" t="s">
        <v>174</v>
      </c>
      <c r="B257" s="41">
        <v>0</v>
      </c>
      <c r="C257" s="41">
        <v>0</v>
      </c>
      <c r="D257" s="41">
        <v>0</v>
      </c>
      <c r="E257" s="41">
        <v>0</v>
      </c>
      <c r="F257" s="41">
        <v>0</v>
      </c>
      <c r="G257" s="41">
        <v>1827357</v>
      </c>
      <c r="H257" s="41">
        <v>1632241</v>
      </c>
      <c r="I257" s="41">
        <v>1562653</v>
      </c>
      <c r="J257" s="41">
        <v>1350019</v>
      </c>
      <c r="K257" s="41">
        <v>1416368</v>
      </c>
      <c r="L257" s="41">
        <v>1493607</v>
      </c>
      <c r="M257" s="41">
        <v>1402148</v>
      </c>
      <c r="N257" s="41">
        <v>0</v>
      </c>
    </row>
    <row r="258" spans="1:14" hidden="1">
      <c r="A258" s="44" t="s">
        <v>173</v>
      </c>
      <c r="B258" s="41">
        <v>779181</v>
      </c>
      <c r="C258" s="41">
        <v>838262</v>
      </c>
      <c r="D258" s="41">
        <v>898285</v>
      </c>
      <c r="E258" s="41">
        <v>956850</v>
      </c>
      <c r="F258" s="41">
        <v>984774</v>
      </c>
      <c r="G258" s="41">
        <v>936313</v>
      </c>
      <c r="H258" s="41">
        <v>847943</v>
      </c>
      <c r="I258" s="41">
        <v>854723</v>
      </c>
      <c r="J258" s="41">
        <v>828551</v>
      </c>
      <c r="K258" s="41">
        <v>848839</v>
      </c>
      <c r="L258" s="41">
        <v>804575</v>
      </c>
      <c r="M258" s="41">
        <v>841342</v>
      </c>
      <c r="N258" s="41">
        <v>654942</v>
      </c>
    </row>
    <row r="259" spans="1:14" hidden="1">
      <c r="A259" s="44" t="s">
        <v>172</v>
      </c>
      <c r="B259" s="41">
        <v>82000</v>
      </c>
      <c r="C259" s="41">
        <v>82000</v>
      </c>
      <c r="D259" s="41">
        <v>82000</v>
      </c>
      <c r="E259" s="41">
        <v>82000</v>
      </c>
      <c r="F259" s="41">
        <v>82000</v>
      </c>
      <c r="G259" s="41">
        <v>82000</v>
      </c>
      <c r="H259" s="41">
        <v>82000</v>
      </c>
      <c r="I259" s="41">
        <v>82000</v>
      </c>
      <c r="J259" s="41">
        <v>82000</v>
      </c>
      <c r="K259" s="41">
        <v>82000</v>
      </c>
      <c r="L259" s="41">
        <v>82000</v>
      </c>
      <c r="M259" s="41">
        <v>82000</v>
      </c>
      <c r="N259" s="41">
        <v>82000</v>
      </c>
    </row>
    <row r="260" spans="1:14" hidden="1">
      <c r="A260" s="44" t="s">
        <v>171</v>
      </c>
      <c r="B260" s="41">
        <v>502000</v>
      </c>
      <c r="C260" s="41">
        <v>502000</v>
      </c>
      <c r="D260" s="41">
        <v>502000</v>
      </c>
      <c r="E260" s="41">
        <v>502000</v>
      </c>
      <c r="F260" s="41">
        <v>502000</v>
      </c>
      <c r="G260" s="41">
        <v>502000</v>
      </c>
      <c r="H260" s="41">
        <v>502000</v>
      </c>
      <c r="I260" s="41">
        <v>502000</v>
      </c>
      <c r="J260" s="41">
        <v>502000</v>
      </c>
      <c r="K260" s="41">
        <v>502000</v>
      </c>
      <c r="L260" s="41">
        <v>502000</v>
      </c>
      <c r="M260" s="41">
        <v>432000</v>
      </c>
      <c r="N260" s="41">
        <v>502000</v>
      </c>
    </row>
    <row r="261" spans="1:14" hidden="1">
      <c r="A261" s="44" t="s">
        <v>170</v>
      </c>
      <c r="B261" s="41">
        <v>237000</v>
      </c>
      <c r="C261" s="41">
        <v>237000</v>
      </c>
      <c r="D261" s="41">
        <v>237000</v>
      </c>
      <c r="E261" s="41">
        <v>237000</v>
      </c>
      <c r="F261" s="41">
        <v>237000</v>
      </c>
      <c r="G261" s="41">
        <v>237000</v>
      </c>
      <c r="H261" s="41">
        <v>237000</v>
      </c>
      <c r="I261" s="41">
        <v>237000</v>
      </c>
      <c r="J261" s="41">
        <v>237000</v>
      </c>
      <c r="K261" s="41">
        <v>237000</v>
      </c>
      <c r="L261" s="41">
        <v>237000</v>
      </c>
      <c r="M261" s="41">
        <v>237000</v>
      </c>
      <c r="N261" s="41">
        <v>237000</v>
      </c>
    </row>
    <row r="262" spans="1:14" hidden="1">
      <c r="A262" s="44" t="s">
        <v>169</v>
      </c>
      <c r="B262" s="41">
        <v>175596</v>
      </c>
      <c r="C262" s="41">
        <v>174291</v>
      </c>
      <c r="D262" s="41">
        <v>215408</v>
      </c>
      <c r="E262" s="41">
        <v>235247</v>
      </c>
      <c r="F262" s="41">
        <v>288022</v>
      </c>
      <c r="G262" s="41">
        <v>340200</v>
      </c>
      <c r="H262" s="41">
        <v>343668</v>
      </c>
      <c r="I262" s="41">
        <v>213274</v>
      </c>
      <c r="J262" s="41">
        <v>244938</v>
      </c>
      <c r="K262" s="41">
        <v>278811</v>
      </c>
      <c r="L262" s="41">
        <v>319887</v>
      </c>
      <c r="M262" s="41">
        <v>329753</v>
      </c>
      <c r="N262" s="41">
        <v>302305</v>
      </c>
    </row>
    <row r="263" spans="1:14" hidden="1">
      <c r="A263" s="44" t="s">
        <v>168</v>
      </c>
      <c r="B263" s="41">
        <v>0</v>
      </c>
      <c r="C263" s="41">
        <v>0</v>
      </c>
      <c r="D263" s="41">
        <v>0</v>
      </c>
      <c r="E263" s="46">
        <v>-8024</v>
      </c>
      <c r="F263" s="46">
        <v>-8024</v>
      </c>
      <c r="G263" s="41">
        <v>0</v>
      </c>
      <c r="H263" s="46">
        <v>-8024</v>
      </c>
      <c r="I263" s="46">
        <v>-8024</v>
      </c>
      <c r="J263" s="41">
        <v>0</v>
      </c>
      <c r="K263" s="46">
        <v>-8024</v>
      </c>
      <c r="L263" s="46">
        <v>-8024</v>
      </c>
      <c r="M263" s="41">
        <v>0</v>
      </c>
      <c r="N263" s="41">
        <v>0</v>
      </c>
    </row>
    <row r="264" spans="1:14" hidden="1">
      <c r="A264" s="44" t="s">
        <v>167</v>
      </c>
      <c r="B264" s="41">
        <v>18888</v>
      </c>
      <c r="C264" s="41">
        <v>16016</v>
      </c>
      <c r="D264" s="41">
        <v>21727</v>
      </c>
      <c r="E264" s="41">
        <v>16141</v>
      </c>
      <c r="F264" s="41">
        <v>10933</v>
      </c>
      <c r="G264" s="41">
        <v>16519</v>
      </c>
      <c r="H264" s="41">
        <v>13680</v>
      </c>
      <c r="I264" s="41">
        <v>12537</v>
      </c>
      <c r="J264" s="41">
        <v>17823</v>
      </c>
      <c r="K264" s="41">
        <v>24652</v>
      </c>
      <c r="L264" s="41">
        <v>21447</v>
      </c>
      <c r="M264" s="41">
        <v>27814</v>
      </c>
      <c r="N264" s="41">
        <v>16727</v>
      </c>
    </row>
    <row r="265" spans="1:14" hidden="1">
      <c r="A265" s="44" t="s">
        <v>166</v>
      </c>
      <c r="B265" s="41">
        <v>0</v>
      </c>
      <c r="C265" s="41">
        <v>0</v>
      </c>
      <c r="D265" s="41">
        <v>0</v>
      </c>
      <c r="E265" s="41">
        <v>0</v>
      </c>
      <c r="F265" s="41">
        <v>0</v>
      </c>
      <c r="G265" s="41">
        <v>0</v>
      </c>
      <c r="H265" s="41">
        <v>0</v>
      </c>
      <c r="I265" s="41">
        <v>0</v>
      </c>
      <c r="J265" s="41">
        <v>0</v>
      </c>
      <c r="K265" s="41">
        <v>0</v>
      </c>
      <c r="L265" s="41">
        <v>0</v>
      </c>
      <c r="M265" s="41">
        <v>0</v>
      </c>
      <c r="N265" s="41">
        <v>0</v>
      </c>
    </row>
    <row r="266" spans="1:14" hidden="1">
      <c r="A266" s="44" t="s">
        <v>165</v>
      </c>
      <c r="B266" s="41">
        <v>206</v>
      </c>
      <c r="C266" s="41">
        <v>214</v>
      </c>
      <c r="D266" s="41">
        <v>217</v>
      </c>
      <c r="E266" s="41">
        <v>220</v>
      </c>
      <c r="F266" s="41">
        <v>86</v>
      </c>
      <c r="G266" s="41">
        <v>88</v>
      </c>
      <c r="H266" s="41">
        <v>90</v>
      </c>
      <c r="I266" s="41">
        <v>91</v>
      </c>
      <c r="J266" s="41">
        <v>12656</v>
      </c>
      <c r="K266" s="41">
        <v>184</v>
      </c>
      <c r="L266" s="41">
        <v>191</v>
      </c>
      <c r="M266" s="41">
        <v>198</v>
      </c>
      <c r="N266" s="41">
        <v>203</v>
      </c>
    </row>
    <row r="267" spans="1:14" hidden="1">
      <c r="A267" s="44" t="s">
        <v>164</v>
      </c>
      <c r="B267" s="41">
        <v>1035262</v>
      </c>
      <c r="C267" s="41">
        <v>1146527</v>
      </c>
      <c r="D267" s="41">
        <v>341818</v>
      </c>
      <c r="E267" s="41">
        <v>453083</v>
      </c>
      <c r="F267" s="41">
        <v>564348</v>
      </c>
      <c r="G267" s="41">
        <v>786842</v>
      </c>
      <c r="H267" s="41">
        <v>916645</v>
      </c>
      <c r="I267" s="41">
        <v>1038424</v>
      </c>
      <c r="J267" s="41">
        <v>1085989</v>
      </c>
      <c r="K267" s="41">
        <v>1206654</v>
      </c>
      <c r="L267" s="41">
        <v>1281672</v>
      </c>
      <c r="M267" s="41">
        <v>1388037</v>
      </c>
      <c r="N267" s="41">
        <v>901688</v>
      </c>
    </row>
    <row r="268" spans="1:14" hidden="1">
      <c r="A268" s="44" t="s">
        <v>163</v>
      </c>
      <c r="B268" s="41">
        <v>367498</v>
      </c>
      <c r="C268" s="41">
        <v>359211</v>
      </c>
      <c r="D268" s="41">
        <v>581374</v>
      </c>
      <c r="E268" s="41">
        <v>576030</v>
      </c>
      <c r="F268" s="41">
        <v>758859</v>
      </c>
      <c r="G268" s="41">
        <v>853912</v>
      </c>
      <c r="H268" s="41">
        <v>856369</v>
      </c>
      <c r="I268" s="41">
        <v>495237</v>
      </c>
      <c r="J268" s="41">
        <v>566538</v>
      </c>
      <c r="K268" s="41">
        <v>661897</v>
      </c>
      <c r="L268" s="41">
        <v>752085</v>
      </c>
      <c r="M268" s="41">
        <v>751954</v>
      </c>
      <c r="N268" s="41">
        <v>869589</v>
      </c>
    </row>
    <row r="269" spans="1:14" hidden="1">
      <c r="A269" s="44" t="s">
        <v>162</v>
      </c>
      <c r="B269" s="41">
        <v>6766</v>
      </c>
      <c r="C269" s="41">
        <v>1836</v>
      </c>
      <c r="D269" s="41">
        <v>7481</v>
      </c>
      <c r="E269" s="41">
        <v>2613</v>
      </c>
      <c r="F269" s="41">
        <v>4346</v>
      </c>
      <c r="G269" s="41">
        <v>5739</v>
      </c>
      <c r="H269" s="41">
        <v>656</v>
      </c>
      <c r="I269" s="46">
        <v>-1616</v>
      </c>
      <c r="J269" s="41">
        <v>0</v>
      </c>
      <c r="K269" s="41">
        <v>42347</v>
      </c>
      <c r="L269" s="41">
        <v>27533</v>
      </c>
      <c r="M269" s="41">
        <v>59121</v>
      </c>
      <c r="N269" s="41">
        <v>5694</v>
      </c>
    </row>
    <row r="270" spans="1:14" hidden="1">
      <c r="A270" s="44" t="s">
        <v>161</v>
      </c>
      <c r="B270" s="41">
        <v>46086</v>
      </c>
      <c r="C270" s="41">
        <v>92172</v>
      </c>
      <c r="D270" s="41">
        <v>267437</v>
      </c>
      <c r="E270" s="41">
        <v>184344</v>
      </c>
      <c r="F270" s="41">
        <v>230430</v>
      </c>
      <c r="G270" s="41">
        <v>196887</v>
      </c>
      <c r="H270" s="41">
        <v>0</v>
      </c>
      <c r="I270" s="41">
        <v>0</v>
      </c>
      <c r="J270" s="41">
        <v>44179</v>
      </c>
      <c r="K270" s="41">
        <v>0</v>
      </c>
      <c r="L270" s="41">
        <v>0</v>
      </c>
      <c r="M270" s="41">
        <v>29453</v>
      </c>
      <c r="N270" s="41">
        <v>21766</v>
      </c>
    </row>
    <row r="271" spans="1:14" hidden="1">
      <c r="A271" s="44" t="s">
        <v>160</v>
      </c>
      <c r="B271" s="41">
        <v>0</v>
      </c>
      <c r="C271" s="41">
        <v>0</v>
      </c>
      <c r="D271" s="41">
        <v>638338</v>
      </c>
      <c r="E271" s="41">
        <v>0</v>
      </c>
      <c r="F271" s="41">
        <v>0</v>
      </c>
      <c r="G271" s="41">
        <v>811482</v>
      </c>
      <c r="H271" s="41">
        <v>0</v>
      </c>
      <c r="I271" s="41">
        <v>0</v>
      </c>
      <c r="J271" s="41">
        <v>603243</v>
      </c>
      <c r="K271" s="41">
        <v>0</v>
      </c>
      <c r="L271" s="41">
        <v>0</v>
      </c>
      <c r="M271" s="41">
        <v>865763</v>
      </c>
      <c r="N271" s="41">
        <v>905759</v>
      </c>
    </row>
    <row r="272" spans="1:14" hidden="1">
      <c r="A272" s="44" t="s">
        <v>159</v>
      </c>
      <c r="B272" s="41">
        <v>3506381</v>
      </c>
      <c r="C272" s="41">
        <v>3284117</v>
      </c>
      <c r="D272" s="41">
        <v>3397176</v>
      </c>
      <c r="E272" s="41">
        <v>3141545</v>
      </c>
      <c r="F272" s="41">
        <v>2724730</v>
      </c>
      <c r="G272" s="41">
        <v>311612</v>
      </c>
      <c r="H272" s="41">
        <v>581274</v>
      </c>
      <c r="I272" s="41">
        <v>654319</v>
      </c>
      <c r="J272" s="41">
        <v>687133</v>
      </c>
      <c r="K272" s="41">
        <v>809623</v>
      </c>
      <c r="L272" s="41">
        <v>887364</v>
      </c>
      <c r="M272" s="41">
        <v>935446</v>
      </c>
      <c r="N272" s="41">
        <v>3570331</v>
      </c>
    </row>
    <row r="273" spans="1:14" hidden="1">
      <c r="A273" s="43" t="s">
        <v>158</v>
      </c>
      <c r="B273" s="41">
        <v>6756863</v>
      </c>
      <c r="C273" s="41">
        <v>6733645</v>
      </c>
      <c r="D273" s="41">
        <v>7190261</v>
      </c>
      <c r="E273" s="41">
        <v>6379049</v>
      </c>
      <c r="F273" s="41">
        <v>6379504</v>
      </c>
      <c r="G273" s="41">
        <v>6907952</v>
      </c>
      <c r="H273" s="41">
        <v>6005541</v>
      </c>
      <c r="I273" s="41">
        <v>5642617</v>
      </c>
      <c r="J273" s="41">
        <v>6262068</v>
      </c>
      <c r="K273" s="41">
        <v>6102351</v>
      </c>
      <c r="L273" s="41">
        <v>6401337</v>
      </c>
      <c r="M273" s="41">
        <v>7382030</v>
      </c>
      <c r="N273" s="41">
        <v>8070005</v>
      </c>
    </row>
    <row r="274" spans="1:14" hidden="1">
      <c r="A274" s="44" t="s">
        <v>157</v>
      </c>
      <c r="B274" s="41">
        <v>0</v>
      </c>
      <c r="C274" s="41">
        <v>0</v>
      </c>
      <c r="D274" s="41">
        <v>332246</v>
      </c>
      <c r="E274" s="41">
        <v>0</v>
      </c>
      <c r="F274" s="41">
        <v>0</v>
      </c>
      <c r="G274" s="41">
        <v>339981</v>
      </c>
      <c r="H274" s="41">
        <v>0</v>
      </c>
      <c r="I274" s="41">
        <v>0</v>
      </c>
      <c r="J274" s="41">
        <v>343086</v>
      </c>
      <c r="K274" s="41">
        <v>0</v>
      </c>
      <c r="L274" s="41">
        <v>0</v>
      </c>
      <c r="M274" s="41">
        <v>346448</v>
      </c>
      <c r="N274" s="41">
        <v>327187</v>
      </c>
    </row>
    <row r="275" spans="1:14" hidden="1">
      <c r="A275" s="44" t="s">
        <v>156</v>
      </c>
      <c r="B275" s="41">
        <v>0</v>
      </c>
      <c r="C275" s="41">
        <v>0</v>
      </c>
      <c r="D275" s="41">
        <v>0</v>
      </c>
      <c r="E275" s="41">
        <v>0</v>
      </c>
      <c r="F275" s="41">
        <v>0</v>
      </c>
      <c r="G275" s="41">
        <v>0</v>
      </c>
      <c r="H275" s="41">
        <v>0</v>
      </c>
      <c r="I275" s="41">
        <v>0</v>
      </c>
      <c r="J275" s="41">
        <v>0</v>
      </c>
      <c r="K275" s="41">
        <v>0</v>
      </c>
      <c r="L275" s="41">
        <v>0</v>
      </c>
      <c r="M275" s="41">
        <v>0</v>
      </c>
      <c r="N275" s="41">
        <v>0</v>
      </c>
    </row>
    <row r="276" spans="1:14" ht="22.5" hidden="1">
      <c r="A276" s="43" t="s">
        <v>155</v>
      </c>
      <c r="B276" s="41">
        <v>0</v>
      </c>
      <c r="C276" s="41">
        <v>0</v>
      </c>
      <c r="D276" s="41">
        <v>332245</v>
      </c>
      <c r="E276" s="41">
        <v>0</v>
      </c>
      <c r="F276" s="41">
        <v>0</v>
      </c>
      <c r="G276" s="41">
        <v>339981</v>
      </c>
      <c r="H276" s="41">
        <v>0</v>
      </c>
      <c r="I276" s="41">
        <v>0</v>
      </c>
      <c r="J276" s="41">
        <v>343086</v>
      </c>
      <c r="K276" s="41">
        <v>0</v>
      </c>
      <c r="L276" s="41">
        <v>0</v>
      </c>
      <c r="M276" s="41">
        <v>346448</v>
      </c>
      <c r="N276" s="41">
        <v>327187</v>
      </c>
    </row>
    <row r="277" spans="1:14" hidden="1">
      <c r="A277" s="40" t="s">
        <v>154</v>
      </c>
      <c r="B277" s="39">
        <v>292071301</v>
      </c>
      <c r="C277" s="39">
        <v>280673893</v>
      </c>
      <c r="D277" s="39">
        <v>287559868</v>
      </c>
      <c r="E277" s="39">
        <v>283281086</v>
      </c>
      <c r="F277" s="39">
        <v>278110666</v>
      </c>
      <c r="G277" s="39">
        <v>274296375</v>
      </c>
      <c r="H277" s="39">
        <v>276235548</v>
      </c>
      <c r="I277" s="39">
        <v>270191492</v>
      </c>
      <c r="J277" s="39">
        <v>273573037</v>
      </c>
      <c r="K277" s="39">
        <v>269154095</v>
      </c>
      <c r="L277" s="39">
        <v>264763084</v>
      </c>
      <c r="M277" s="39">
        <v>273888027</v>
      </c>
      <c r="N277" s="39">
        <v>306366761</v>
      </c>
    </row>
    <row r="278" spans="1:14" hidden="1">
      <c r="A278" s="38"/>
      <c r="B278" s="37"/>
      <c r="C278" s="37"/>
      <c r="D278" s="37"/>
      <c r="E278" s="37"/>
      <c r="F278" s="37"/>
      <c r="G278" s="37"/>
      <c r="H278" s="37"/>
      <c r="I278" s="37"/>
      <c r="J278" s="37"/>
      <c r="K278" s="37"/>
      <c r="L278" s="37"/>
      <c r="M278" s="37"/>
      <c r="N278" s="37"/>
    </row>
    <row r="279" spans="1:14" hidden="1">
      <c r="A279" s="45" t="s">
        <v>153</v>
      </c>
      <c r="B279" s="37"/>
      <c r="C279" s="37"/>
      <c r="D279" s="37"/>
      <c r="E279" s="37"/>
      <c r="F279" s="37"/>
      <c r="G279" s="37"/>
      <c r="H279" s="37"/>
      <c r="I279" s="37"/>
      <c r="J279" s="37"/>
      <c r="K279" s="37"/>
      <c r="L279" s="37"/>
      <c r="M279" s="37"/>
      <c r="N279" s="37"/>
    </row>
    <row r="280" spans="1:14" hidden="1">
      <c r="A280" s="44" t="s">
        <v>152</v>
      </c>
      <c r="B280" s="41">
        <v>9294292</v>
      </c>
      <c r="C280" s="41">
        <v>9399053</v>
      </c>
      <c r="D280" s="41">
        <v>9410447</v>
      </c>
      <c r="E280" s="41">
        <v>9604054</v>
      </c>
      <c r="F280" s="41">
        <v>10028915</v>
      </c>
      <c r="G280" s="41">
        <v>10199310</v>
      </c>
      <c r="H280" s="41">
        <v>10209131</v>
      </c>
      <c r="I280" s="41">
        <v>10392129</v>
      </c>
      <c r="J280" s="41">
        <v>5441450</v>
      </c>
      <c r="K280" s="41">
        <v>5372079</v>
      </c>
      <c r="L280" s="41">
        <v>5552938</v>
      </c>
      <c r="M280" s="41">
        <v>5522200</v>
      </c>
      <c r="N280" s="41">
        <v>9266907</v>
      </c>
    </row>
    <row r="281" spans="1:14" hidden="1">
      <c r="A281" s="44" t="s">
        <v>151</v>
      </c>
      <c r="B281" s="41">
        <v>409196</v>
      </c>
      <c r="C281" s="41">
        <v>409196</v>
      </c>
      <c r="D281" s="41">
        <v>409196</v>
      </c>
      <c r="E281" s="41">
        <v>409196</v>
      </c>
      <c r="F281" s="41">
        <v>409196</v>
      </c>
      <c r="G281" s="41">
        <v>409196</v>
      </c>
      <c r="H281" s="41">
        <v>409196</v>
      </c>
      <c r="I281" s="41">
        <v>409196</v>
      </c>
      <c r="J281" s="41">
        <v>409196</v>
      </c>
      <c r="K281" s="41">
        <v>409196</v>
      </c>
      <c r="L281" s="41">
        <v>409196</v>
      </c>
      <c r="M281" s="41">
        <v>409196</v>
      </c>
      <c r="N281" s="41">
        <v>409196</v>
      </c>
    </row>
    <row r="282" spans="1:14" ht="19.350000000000001" hidden="1" customHeight="1">
      <c r="A282" s="43" t="s">
        <v>150</v>
      </c>
      <c r="B282" s="41">
        <v>9703488</v>
      </c>
      <c r="C282" s="41">
        <v>9808249</v>
      </c>
      <c r="D282" s="41">
        <v>9819643</v>
      </c>
      <c r="E282" s="41">
        <v>10013250</v>
      </c>
      <c r="F282" s="41">
        <v>10438112</v>
      </c>
      <c r="G282" s="41">
        <v>10608506</v>
      </c>
      <c r="H282" s="41">
        <v>10618327</v>
      </c>
      <c r="I282" s="41">
        <v>10801325</v>
      </c>
      <c r="J282" s="41">
        <v>5850646</v>
      </c>
      <c r="K282" s="41">
        <v>5781275</v>
      </c>
      <c r="L282" s="41">
        <v>5962135</v>
      </c>
      <c r="M282" s="41">
        <v>5931396</v>
      </c>
      <c r="N282" s="41">
        <v>9676103</v>
      </c>
    </row>
    <row r="283" spans="1:14" hidden="1">
      <c r="A283" s="44" t="s">
        <v>149</v>
      </c>
      <c r="B283" s="41">
        <v>1252627</v>
      </c>
      <c r="C283" s="41">
        <v>1246569</v>
      </c>
      <c r="D283" s="41">
        <v>0</v>
      </c>
      <c r="E283" s="41">
        <v>1391954</v>
      </c>
      <c r="F283" s="41">
        <v>1477527</v>
      </c>
      <c r="G283" s="41">
        <v>0</v>
      </c>
      <c r="H283" s="41">
        <v>1525679</v>
      </c>
      <c r="I283" s="41">
        <v>1500236</v>
      </c>
      <c r="J283" s="41">
        <v>0</v>
      </c>
      <c r="K283" s="41">
        <v>1448222</v>
      </c>
      <c r="L283" s="41">
        <v>1396726</v>
      </c>
      <c r="M283" s="41">
        <v>0</v>
      </c>
      <c r="N283" s="41">
        <v>0</v>
      </c>
    </row>
    <row r="284" spans="1:14" hidden="1">
      <c r="A284" s="44" t="s">
        <v>148</v>
      </c>
      <c r="B284" s="41">
        <v>0</v>
      </c>
      <c r="C284" s="41">
        <v>0</v>
      </c>
      <c r="D284" s="41">
        <v>1259256</v>
      </c>
      <c r="E284" s="41">
        <v>0</v>
      </c>
      <c r="F284" s="41">
        <v>0</v>
      </c>
      <c r="G284" s="41">
        <v>1535080</v>
      </c>
      <c r="H284" s="41">
        <v>0</v>
      </c>
      <c r="I284" s="41">
        <v>0</v>
      </c>
      <c r="J284" s="41">
        <v>1526431</v>
      </c>
      <c r="K284" s="41">
        <v>0</v>
      </c>
      <c r="L284" s="41">
        <v>0</v>
      </c>
      <c r="M284" s="41">
        <v>1399284</v>
      </c>
      <c r="N284" s="41">
        <v>1400211</v>
      </c>
    </row>
    <row r="285" spans="1:14" hidden="1">
      <c r="A285" s="44" t="s">
        <v>147</v>
      </c>
      <c r="B285" s="41">
        <v>515</v>
      </c>
      <c r="C285" s="41">
        <v>376669</v>
      </c>
      <c r="D285" s="41">
        <v>466842</v>
      </c>
      <c r="E285" s="41">
        <v>414970</v>
      </c>
      <c r="F285" s="41">
        <v>363099</v>
      </c>
      <c r="G285" s="41">
        <v>311423</v>
      </c>
      <c r="H285" s="41">
        <v>259552</v>
      </c>
      <c r="I285" s="41">
        <v>207485</v>
      </c>
      <c r="J285" s="41">
        <v>155614</v>
      </c>
      <c r="K285" s="41">
        <v>107554</v>
      </c>
      <c r="L285" s="41">
        <v>55683</v>
      </c>
      <c r="M285" s="41">
        <v>0</v>
      </c>
      <c r="N285" s="41">
        <v>515</v>
      </c>
    </row>
    <row r="286" spans="1:14" hidden="1">
      <c r="A286" s="44" t="s">
        <v>146</v>
      </c>
      <c r="B286" s="41">
        <v>62</v>
      </c>
      <c r="C286" s="41">
        <v>62</v>
      </c>
      <c r="D286" s="41">
        <v>62</v>
      </c>
      <c r="E286" s="41">
        <v>62</v>
      </c>
      <c r="F286" s="41">
        <v>62</v>
      </c>
      <c r="G286" s="41">
        <v>62</v>
      </c>
      <c r="H286" s="41">
        <v>62</v>
      </c>
      <c r="I286" s="41">
        <v>62</v>
      </c>
      <c r="J286" s="41">
        <v>62</v>
      </c>
      <c r="K286" s="41">
        <v>125</v>
      </c>
      <c r="L286" s="41">
        <v>125</v>
      </c>
      <c r="M286" s="41">
        <v>0</v>
      </c>
      <c r="N286" s="41">
        <v>62</v>
      </c>
    </row>
    <row r="287" spans="1:14" hidden="1">
      <c r="A287" s="44" t="s">
        <v>145</v>
      </c>
      <c r="B287" s="41">
        <v>1469450</v>
      </c>
      <c r="C287" s="41">
        <v>1469450</v>
      </c>
      <c r="D287" s="41">
        <v>1605667</v>
      </c>
      <c r="E287" s="41">
        <v>1605667</v>
      </c>
      <c r="F287" s="41">
        <v>1605667</v>
      </c>
      <c r="G287" s="41">
        <v>1619704</v>
      </c>
      <c r="H287" s="41">
        <v>1619704</v>
      </c>
      <c r="I287" s="41">
        <v>1619704</v>
      </c>
      <c r="J287" s="41">
        <v>1595728</v>
      </c>
      <c r="K287" s="41">
        <v>1595728</v>
      </c>
      <c r="L287" s="41">
        <v>1529061</v>
      </c>
      <c r="M287" s="41">
        <v>1526604</v>
      </c>
      <c r="N287" s="41">
        <v>1469450</v>
      </c>
    </row>
    <row r="288" spans="1:14" hidden="1">
      <c r="A288" s="43" t="s">
        <v>144</v>
      </c>
      <c r="B288" s="41">
        <v>2722655</v>
      </c>
      <c r="C288" s="41">
        <v>3092750</v>
      </c>
      <c r="D288" s="41">
        <v>3331827</v>
      </c>
      <c r="E288" s="41">
        <v>3412654</v>
      </c>
      <c r="F288" s="41">
        <v>3446355</v>
      </c>
      <c r="G288" s="41">
        <v>3466269</v>
      </c>
      <c r="H288" s="41">
        <v>3404997</v>
      </c>
      <c r="I288" s="41">
        <v>3327487</v>
      </c>
      <c r="J288" s="41">
        <v>3277835</v>
      </c>
      <c r="K288" s="41">
        <v>3151628</v>
      </c>
      <c r="L288" s="41">
        <v>2981594</v>
      </c>
      <c r="M288" s="41">
        <v>2925888</v>
      </c>
      <c r="N288" s="41">
        <v>2870238</v>
      </c>
    </row>
    <row r="289" spans="1:14" hidden="1">
      <c r="A289" s="44" t="s">
        <v>143</v>
      </c>
      <c r="B289" s="41">
        <v>982033</v>
      </c>
      <c r="C289" s="41">
        <v>982033</v>
      </c>
      <c r="D289" s="41">
        <v>925784</v>
      </c>
      <c r="E289" s="41">
        <v>925784</v>
      </c>
      <c r="F289" s="41">
        <v>925784</v>
      </c>
      <c r="G289" s="41">
        <v>883957</v>
      </c>
      <c r="H289" s="41">
        <v>883957</v>
      </c>
      <c r="I289" s="41">
        <v>883957</v>
      </c>
      <c r="J289" s="41">
        <v>852523</v>
      </c>
      <c r="K289" s="41">
        <v>852523</v>
      </c>
      <c r="L289" s="41">
        <v>852523</v>
      </c>
      <c r="M289" s="41">
        <v>815823</v>
      </c>
      <c r="N289" s="41">
        <v>982033</v>
      </c>
    </row>
    <row r="290" spans="1:14" hidden="1">
      <c r="A290" s="44" t="s">
        <v>142</v>
      </c>
      <c r="B290" s="41">
        <v>537857</v>
      </c>
      <c r="C290" s="41">
        <v>574061</v>
      </c>
      <c r="D290" s="41">
        <v>610265</v>
      </c>
      <c r="E290" s="41">
        <v>646469</v>
      </c>
      <c r="F290" s="41">
        <v>682673</v>
      </c>
      <c r="G290" s="41">
        <v>718877</v>
      </c>
      <c r="H290" s="41">
        <v>755081</v>
      </c>
      <c r="I290" s="41">
        <v>791285</v>
      </c>
      <c r="J290" s="41">
        <v>827489</v>
      </c>
      <c r="K290" s="41">
        <v>863693</v>
      </c>
      <c r="L290" s="41">
        <v>899897</v>
      </c>
      <c r="M290" s="41">
        <v>936101</v>
      </c>
      <c r="N290" s="41">
        <v>501653</v>
      </c>
    </row>
    <row r="291" spans="1:14" hidden="1">
      <c r="A291" s="44" t="s">
        <v>141</v>
      </c>
      <c r="B291" s="41">
        <v>89562339</v>
      </c>
      <c r="C291" s="41">
        <v>89562339</v>
      </c>
      <c r="D291" s="41">
        <v>89106779</v>
      </c>
      <c r="E291" s="41">
        <v>89001164</v>
      </c>
      <c r="F291" s="41">
        <v>88908002</v>
      </c>
      <c r="G291" s="41">
        <v>88603719</v>
      </c>
      <c r="H291" s="41">
        <v>88513667</v>
      </c>
      <c r="I291" s="41">
        <v>88212714</v>
      </c>
      <c r="J291" s="41">
        <v>87949606</v>
      </c>
      <c r="K291" s="41">
        <v>87876313</v>
      </c>
      <c r="L291" s="41">
        <v>87767455</v>
      </c>
      <c r="M291" s="41">
        <v>87599835</v>
      </c>
      <c r="N291" s="41">
        <v>89562339</v>
      </c>
    </row>
    <row r="292" spans="1:14" hidden="1">
      <c r="A292" s="44" t="s">
        <v>140</v>
      </c>
      <c r="B292" s="41">
        <v>4348267</v>
      </c>
      <c r="C292" s="41">
        <v>4348267</v>
      </c>
      <c r="D292" s="41">
        <v>4348267</v>
      </c>
      <c r="E292" s="41">
        <v>4348267</v>
      </c>
      <c r="F292" s="41">
        <v>4348267</v>
      </c>
      <c r="G292" s="41">
        <v>4348267</v>
      </c>
      <c r="H292" s="41">
        <v>4348267</v>
      </c>
      <c r="I292" s="41">
        <v>4348267</v>
      </c>
      <c r="J292" s="41">
        <v>4348267</v>
      </c>
      <c r="K292" s="41">
        <v>4348267</v>
      </c>
      <c r="L292" s="41">
        <v>4348267</v>
      </c>
      <c r="M292" s="41">
        <v>4449922</v>
      </c>
      <c r="N292" s="41">
        <v>4348267</v>
      </c>
    </row>
    <row r="293" spans="1:14" hidden="1">
      <c r="A293" s="44" t="s">
        <v>139</v>
      </c>
      <c r="B293" s="41">
        <v>1640107</v>
      </c>
      <c r="C293" s="41">
        <v>1640107</v>
      </c>
      <c r="D293" s="41">
        <v>1640107</v>
      </c>
      <c r="E293" s="41">
        <v>1640107</v>
      </c>
      <c r="F293" s="41">
        <v>1640107</v>
      </c>
      <c r="G293" s="41">
        <v>1640107</v>
      </c>
      <c r="H293" s="41">
        <v>1640107</v>
      </c>
      <c r="I293" s="41">
        <v>1640107</v>
      </c>
      <c r="J293" s="41">
        <v>1640107</v>
      </c>
      <c r="K293" s="41">
        <v>1640107</v>
      </c>
      <c r="L293" s="41">
        <v>1640107</v>
      </c>
      <c r="M293" s="41">
        <v>1559229</v>
      </c>
      <c r="N293" s="41">
        <v>1640107</v>
      </c>
    </row>
    <row r="294" spans="1:14" hidden="1">
      <c r="A294" s="43" t="s">
        <v>138</v>
      </c>
      <c r="B294" s="41">
        <v>97070602</v>
      </c>
      <c r="C294" s="41">
        <v>97106806</v>
      </c>
      <c r="D294" s="41">
        <v>96631203</v>
      </c>
      <c r="E294" s="41">
        <v>96561792</v>
      </c>
      <c r="F294" s="41">
        <v>96504833</v>
      </c>
      <c r="G294" s="41">
        <v>96194927</v>
      </c>
      <c r="H294" s="41">
        <v>96141079</v>
      </c>
      <c r="I294" s="41">
        <v>95876331</v>
      </c>
      <c r="J294" s="41">
        <v>95617992</v>
      </c>
      <c r="K294" s="41">
        <v>95580903</v>
      </c>
      <c r="L294" s="41">
        <v>95508249</v>
      </c>
      <c r="M294" s="41">
        <v>95360909</v>
      </c>
      <c r="N294" s="41">
        <v>97034398</v>
      </c>
    </row>
    <row r="295" spans="1:14" hidden="1">
      <c r="A295" s="44" t="s">
        <v>137</v>
      </c>
      <c r="B295" s="41">
        <v>131290450</v>
      </c>
      <c r="C295" s="41">
        <v>131290450</v>
      </c>
      <c r="D295" s="41">
        <v>132455596</v>
      </c>
      <c r="E295" s="41">
        <v>132663973</v>
      </c>
      <c r="F295" s="41">
        <v>132903255</v>
      </c>
      <c r="G295" s="41">
        <v>133319064</v>
      </c>
      <c r="H295" s="41">
        <v>133514293</v>
      </c>
      <c r="I295" s="41">
        <v>134164185</v>
      </c>
      <c r="J295" s="41">
        <v>135174506</v>
      </c>
      <c r="K295" s="41">
        <v>135333573</v>
      </c>
      <c r="L295" s="41">
        <v>135573737</v>
      </c>
      <c r="M295" s="41">
        <v>139060055</v>
      </c>
      <c r="N295" s="41">
        <v>131290450</v>
      </c>
    </row>
    <row r="296" spans="1:14" hidden="1">
      <c r="A296" s="44" t="s">
        <v>136</v>
      </c>
      <c r="B296" s="41">
        <v>4744</v>
      </c>
      <c r="C296" s="41">
        <v>4744</v>
      </c>
      <c r="D296" s="41">
        <v>4744</v>
      </c>
      <c r="E296" s="41">
        <v>4744</v>
      </c>
      <c r="F296" s="41">
        <v>4744</v>
      </c>
      <c r="G296" s="41">
        <v>4744</v>
      </c>
      <c r="H296" s="41">
        <v>4744</v>
      </c>
      <c r="I296" s="41">
        <v>4744</v>
      </c>
      <c r="J296" s="41">
        <v>46628</v>
      </c>
      <c r="K296" s="41">
        <v>46628</v>
      </c>
      <c r="L296" s="41">
        <v>46628</v>
      </c>
      <c r="M296" s="41">
        <v>46628</v>
      </c>
      <c r="N296" s="41">
        <v>4744</v>
      </c>
    </row>
    <row r="297" spans="1:14" hidden="1">
      <c r="A297" s="44" t="s">
        <v>135</v>
      </c>
      <c r="B297" s="41">
        <v>16063218</v>
      </c>
      <c r="C297" s="41">
        <v>16063218</v>
      </c>
      <c r="D297" s="41">
        <v>16324377</v>
      </c>
      <c r="E297" s="41">
        <v>16384922</v>
      </c>
      <c r="F297" s="41">
        <v>16438330</v>
      </c>
      <c r="G297" s="41">
        <v>16528767</v>
      </c>
      <c r="H297" s="41">
        <v>16572500</v>
      </c>
      <c r="I297" s="41">
        <v>16718656</v>
      </c>
      <c r="J297" s="41">
        <v>17650387</v>
      </c>
      <c r="K297" s="41">
        <v>17685982</v>
      </c>
      <c r="L297" s="41">
        <v>18127536</v>
      </c>
      <c r="M297" s="41">
        <v>18239281</v>
      </c>
      <c r="N297" s="41">
        <v>16063218</v>
      </c>
    </row>
    <row r="298" spans="1:14" hidden="1">
      <c r="A298" s="44" t="s">
        <v>134</v>
      </c>
      <c r="B298" s="41">
        <v>3445539</v>
      </c>
      <c r="C298" s="41">
        <v>3445539</v>
      </c>
      <c r="D298" s="41">
        <v>3433430</v>
      </c>
      <c r="E298" s="41">
        <v>3433430</v>
      </c>
      <c r="F298" s="41">
        <v>3433430</v>
      </c>
      <c r="G298" s="41">
        <v>3421320</v>
      </c>
      <c r="H298" s="41">
        <v>3421320</v>
      </c>
      <c r="I298" s="41">
        <v>3421320</v>
      </c>
      <c r="J298" s="41">
        <v>3344881</v>
      </c>
      <c r="K298" s="41">
        <v>3344881</v>
      </c>
      <c r="L298" s="41">
        <v>3372050</v>
      </c>
      <c r="M298" s="41">
        <v>3091435</v>
      </c>
      <c r="N298" s="41">
        <v>3445539</v>
      </c>
    </row>
    <row r="299" spans="1:14" ht="22.5" hidden="1">
      <c r="A299" s="43" t="s">
        <v>133</v>
      </c>
      <c r="B299" s="41">
        <v>150803950</v>
      </c>
      <c r="C299" s="41">
        <v>150803950</v>
      </c>
      <c r="D299" s="41">
        <v>152218147</v>
      </c>
      <c r="E299" s="41">
        <v>152487070</v>
      </c>
      <c r="F299" s="41">
        <v>152779758</v>
      </c>
      <c r="G299" s="41">
        <v>153273895</v>
      </c>
      <c r="H299" s="41">
        <v>153512858</v>
      </c>
      <c r="I299" s="41">
        <v>154308906</v>
      </c>
      <c r="J299" s="41">
        <v>156216402</v>
      </c>
      <c r="K299" s="41">
        <v>156411064</v>
      </c>
      <c r="L299" s="41">
        <v>157119950</v>
      </c>
      <c r="M299" s="41">
        <v>160437399</v>
      </c>
      <c r="N299" s="41">
        <v>150803950</v>
      </c>
    </row>
    <row r="300" spans="1:14" hidden="1">
      <c r="A300" s="44" t="s">
        <v>132</v>
      </c>
      <c r="B300" s="41">
        <v>3171508</v>
      </c>
      <c r="C300" s="41">
        <v>3171508</v>
      </c>
      <c r="D300" s="41">
        <v>3181110</v>
      </c>
      <c r="E300" s="41">
        <v>3068764</v>
      </c>
      <c r="F300" s="41">
        <v>3051616</v>
      </c>
      <c r="G300" s="41">
        <v>2970990</v>
      </c>
      <c r="H300" s="41">
        <v>2917916</v>
      </c>
      <c r="I300" s="41">
        <v>2891581</v>
      </c>
      <c r="J300" s="41">
        <v>2793484</v>
      </c>
      <c r="K300" s="41">
        <v>3135098</v>
      </c>
      <c r="L300" s="41">
        <v>3162021</v>
      </c>
      <c r="M300" s="41">
        <v>3080282</v>
      </c>
      <c r="N300" s="41">
        <v>3171508</v>
      </c>
    </row>
    <row r="301" spans="1:14" hidden="1">
      <c r="A301" s="44" t="s">
        <v>131</v>
      </c>
      <c r="B301" s="41">
        <v>10429124</v>
      </c>
      <c r="C301" s="41">
        <v>10429124</v>
      </c>
      <c r="D301" s="41">
        <v>10222430</v>
      </c>
      <c r="E301" s="41">
        <v>10078262</v>
      </c>
      <c r="F301" s="41">
        <v>10064117</v>
      </c>
      <c r="G301" s="41">
        <v>9972851</v>
      </c>
      <c r="H301" s="41">
        <v>9903127</v>
      </c>
      <c r="I301" s="41">
        <v>9638575</v>
      </c>
      <c r="J301" s="41">
        <v>9584102</v>
      </c>
      <c r="K301" s="41">
        <v>9459214</v>
      </c>
      <c r="L301" s="41">
        <v>9442026</v>
      </c>
      <c r="M301" s="41">
        <v>9455225</v>
      </c>
      <c r="N301" s="41">
        <v>10429124</v>
      </c>
    </row>
    <row r="302" spans="1:14" hidden="1">
      <c r="A302" s="44" t="s">
        <v>130</v>
      </c>
      <c r="B302" s="41">
        <v>4269969</v>
      </c>
      <c r="C302" s="41">
        <v>4269969</v>
      </c>
      <c r="D302" s="41">
        <v>4339391</v>
      </c>
      <c r="E302" s="41">
        <v>4355485</v>
      </c>
      <c r="F302" s="41">
        <v>4369682</v>
      </c>
      <c r="G302" s="41">
        <v>4393722</v>
      </c>
      <c r="H302" s="41">
        <v>4405348</v>
      </c>
      <c r="I302" s="41">
        <v>4444199</v>
      </c>
      <c r="J302" s="41">
        <v>4691875</v>
      </c>
      <c r="K302" s="41">
        <v>4701336</v>
      </c>
      <c r="L302" s="41">
        <v>4818711</v>
      </c>
      <c r="M302" s="41">
        <v>4848416</v>
      </c>
      <c r="N302" s="41">
        <v>4269969</v>
      </c>
    </row>
    <row r="303" spans="1:14" hidden="1">
      <c r="A303" s="43" t="s">
        <v>129</v>
      </c>
      <c r="B303" s="41">
        <v>17870600</v>
      </c>
      <c r="C303" s="41">
        <v>17870600</v>
      </c>
      <c r="D303" s="41">
        <v>17742931</v>
      </c>
      <c r="E303" s="41">
        <v>17502511</v>
      </c>
      <c r="F303" s="41">
        <v>17485415</v>
      </c>
      <c r="G303" s="41">
        <v>17337563</v>
      </c>
      <c r="H303" s="41">
        <v>17226390</v>
      </c>
      <c r="I303" s="41">
        <v>16974355</v>
      </c>
      <c r="J303" s="41">
        <v>17069460</v>
      </c>
      <c r="K303" s="41">
        <v>17295648</v>
      </c>
      <c r="L303" s="41">
        <v>17422758</v>
      </c>
      <c r="M303" s="41">
        <v>17383922</v>
      </c>
      <c r="N303" s="41">
        <v>17870600</v>
      </c>
    </row>
    <row r="304" spans="1:14" hidden="1">
      <c r="A304" s="40" t="s">
        <v>128</v>
      </c>
      <c r="B304" s="39">
        <v>278171296</v>
      </c>
      <c r="C304" s="39">
        <v>278682357</v>
      </c>
      <c r="D304" s="39">
        <v>279743750</v>
      </c>
      <c r="E304" s="39">
        <v>279977276</v>
      </c>
      <c r="F304" s="39">
        <v>280654473</v>
      </c>
      <c r="G304" s="39">
        <v>280881161</v>
      </c>
      <c r="H304" s="39">
        <v>280903652</v>
      </c>
      <c r="I304" s="39">
        <v>281288402</v>
      </c>
      <c r="J304" s="39">
        <v>278032336</v>
      </c>
      <c r="K304" s="39">
        <v>278220519</v>
      </c>
      <c r="L304" s="39">
        <v>278994686</v>
      </c>
      <c r="M304" s="39">
        <v>282039514</v>
      </c>
      <c r="N304" s="39">
        <v>278255291</v>
      </c>
    </row>
    <row r="305" spans="1:14" hidden="1">
      <c r="A305" s="38"/>
      <c r="B305" s="37"/>
      <c r="C305" s="37"/>
      <c r="D305" s="37"/>
      <c r="E305" s="37"/>
      <c r="F305" s="37"/>
      <c r="G305" s="37"/>
      <c r="H305" s="37"/>
      <c r="I305" s="37"/>
      <c r="J305" s="37"/>
      <c r="K305" s="37"/>
      <c r="L305" s="37"/>
      <c r="M305" s="37"/>
      <c r="N305" s="37"/>
    </row>
    <row r="306" spans="1:14" hidden="1">
      <c r="A306" s="42" t="s">
        <v>127</v>
      </c>
      <c r="B306" s="41">
        <v>6332845</v>
      </c>
      <c r="C306" s="41">
        <v>10826441</v>
      </c>
      <c r="D306" s="41">
        <v>14620191</v>
      </c>
      <c r="E306" s="41">
        <v>18019831</v>
      </c>
      <c r="F306" s="41">
        <v>21008301</v>
      </c>
      <c r="G306" s="41">
        <v>23149783</v>
      </c>
      <c r="H306" s="41">
        <v>28199868</v>
      </c>
      <c r="I306" s="41">
        <v>34482244</v>
      </c>
      <c r="J306" s="41">
        <v>41852557</v>
      </c>
      <c r="K306" s="41">
        <v>46327565</v>
      </c>
      <c r="L306" s="41">
        <v>50428288</v>
      </c>
      <c r="M306" s="41">
        <v>54758609</v>
      </c>
      <c r="N306" s="41">
        <v>55248082</v>
      </c>
    </row>
    <row r="307" spans="1:14" hidden="1">
      <c r="A307" s="38"/>
      <c r="B307" s="37"/>
      <c r="C307" s="37"/>
      <c r="D307" s="37"/>
      <c r="E307" s="37"/>
      <c r="F307" s="37"/>
      <c r="G307" s="37"/>
      <c r="H307" s="37"/>
      <c r="I307" s="37"/>
      <c r="J307" s="37"/>
      <c r="K307" s="37"/>
      <c r="L307" s="37"/>
      <c r="M307" s="37"/>
      <c r="N307" s="37"/>
    </row>
    <row r="308" spans="1:14" hidden="1">
      <c r="A308" s="40" t="s">
        <v>126</v>
      </c>
      <c r="B308" s="39">
        <v>1490542711</v>
      </c>
      <c r="C308" s="39">
        <v>1484152917</v>
      </c>
      <c r="D308" s="39">
        <v>1487483275</v>
      </c>
      <c r="E308" s="39">
        <v>1487161159</v>
      </c>
      <c r="F308" s="39">
        <v>1485631557</v>
      </c>
      <c r="G308" s="39">
        <v>1483834863</v>
      </c>
      <c r="H308" s="39">
        <v>1491191006</v>
      </c>
      <c r="I308" s="39">
        <v>1491758627</v>
      </c>
      <c r="J308" s="39">
        <v>1489793021</v>
      </c>
      <c r="K308" s="39">
        <v>1490345319</v>
      </c>
      <c r="L308" s="39">
        <v>1490714500</v>
      </c>
      <c r="M308" s="39">
        <v>1507402680</v>
      </c>
      <c r="N308" s="39">
        <v>1498306424</v>
      </c>
    </row>
    <row r="309" spans="1:14" hidden="1">
      <c r="A309" s="38"/>
      <c r="B309" s="37"/>
      <c r="C309" s="37"/>
      <c r="D309" s="37"/>
      <c r="E309" s="37"/>
      <c r="F309" s="37"/>
      <c r="G309" s="37"/>
      <c r="H309" s="37"/>
      <c r="I309" s="37"/>
      <c r="J309" s="37"/>
      <c r="K309" s="37"/>
      <c r="L309" s="37"/>
      <c r="M309" s="37"/>
      <c r="N309" s="37"/>
    </row>
    <row r="310" spans="1:14" hidden="1">
      <c r="A310" s="36"/>
      <c r="B310" s="36"/>
      <c r="C310" s="36"/>
      <c r="D310" s="36"/>
      <c r="E310" s="36"/>
      <c r="F310" s="36"/>
      <c r="G310" s="36"/>
      <c r="H310" s="36"/>
      <c r="I310" s="36"/>
      <c r="J310" s="36"/>
      <c r="K310" s="36"/>
      <c r="L310" s="36"/>
      <c r="M310" s="36"/>
      <c r="N310" s="36"/>
    </row>
    <row r="311" spans="1:14" hidden="1">
      <c r="A311" s="62" t="s">
        <v>125</v>
      </c>
      <c r="B311" s="62"/>
      <c r="C311" s="62"/>
      <c r="D311" s="62"/>
      <c r="E311" s="62"/>
      <c r="F311" s="62"/>
      <c r="G311" s="62"/>
      <c r="H311" s="62"/>
    </row>
    <row r="312" spans="1:14" hidden="1">
      <c r="A312" s="62" t="s">
        <v>124</v>
      </c>
      <c r="B312" s="62"/>
      <c r="C312" s="62"/>
      <c r="D312" s="62"/>
      <c r="E312" s="62"/>
      <c r="F312" s="62"/>
      <c r="G312" s="62"/>
      <c r="H312" s="62"/>
    </row>
    <row r="313" spans="1:14" hidden="1">
      <c r="A313" s="62" t="s">
        <v>123</v>
      </c>
      <c r="B313" s="62"/>
      <c r="C313" s="62"/>
      <c r="D313" s="62"/>
      <c r="E313" s="62"/>
      <c r="F313" s="62"/>
      <c r="G313" s="62"/>
      <c r="H313" s="62"/>
    </row>
    <row r="314" spans="1:14" hidden="1"/>
  </sheetData>
  <mergeCells count="7">
    <mergeCell ref="A312:H312"/>
    <mergeCell ref="A313:H313"/>
    <mergeCell ref="A1:H1"/>
    <mergeCell ref="A2:H2"/>
    <mergeCell ref="A3:H3"/>
    <mergeCell ref="A4:H4"/>
    <mergeCell ref="A311:H311"/>
  </mergeCells>
  <pageMargins left="0.7" right="0.7" top="0.75" bottom="0.75" header="0.3" footer="0.3"/>
</worksheet>
</file>

<file path=docMetadata/LabelInfo.xml><?xml version="1.0" encoding="utf-8"?>
<clbl:labelList xmlns:clbl="http://schemas.microsoft.com/office/2020/mipLabelMetadata">
  <clbl:label id="{68f8783f-150e-4cdb-8b98-b7d9a3065dc2}" enabled="0" method="" siteId="{68f8783f-150e-4cdb-8b98-b7d9a3065dc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Comparison</vt:lpstr>
      <vt:lpstr>Balance Sheet - Jan - Dec _ 13M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Adelman, DJ</dc:creator>
  <cp:lastModifiedBy>Mack, Lori</cp:lastModifiedBy>
  <dcterms:created xsi:type="dcterms:W3CDTF">2023-05-29T22:41:24Z</dcterms:created>
  <dcterms:modified xsi:type="dcterms:W3CDTF">2024-09-30T19:15:55Z</dcterms:modified>
</cp:coreProperties>
</file>